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servidor\Planeacion\PIFI\PROFEXCE 2020-2021\Anexos\"/>
    </mc:Choice>
  </mc:AlternateContent>
  <bookViews>
    <workbookView xWindow="0" yWindow="0" windowWidth="24000" windowHeight="9435" tabRatio="356"/>
  </bookViews>
  <sheets>
    <sheet name="FormatoInstitucional" sheetId="1" r:id="rId1"/>
  </sheets>
  <definedNames>
    <definedName name="_xlnm.Print_Area" localSheetId="0">FormatoInstitucional!$A$1:$S$342</definedName>
    <definedName name="_xlnm.Print_Titles" localSheetId="0">FormatoInstitucional!$1:$5</definedName>
  </definedNames>
  <calcPr calcId="162913"/>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K300" i="1" l="1"/>
  <c r="I300" i="1"/>
  <c r="G300" i="1"/>
  <c r="E300" i="1"/>
  <c r="C300" i="1"/>
  <c r="K252" i="1"/>
  <c r="I252" i="1"/>
  <c r="G252" i="1"/>
  <c r="E252" i="1"/>
  <c r="C252" i="1"/>
  <c r="M229" i="1"/>
  <c r="M228" i="1"/>
  <c r="M227" i="1"/>
  <c r="K229" i="1"/>
  <c r="K228" i="1"/>
  <c r="K227" i="1"/>
  <c r="I229" i="1"/>
  <c r="I228" i="1"/>
  <c r="I227" i="1"/>
  <c r="G229" i="1"/>
  <c r="G228" i="1"/>
  <c r="G227" i="1"/>
  <c r="E229" i="1"/>
  <c r="E228" i="1"/>
  <c r="E227" i="1"/>
  <c r="C229" i="1"/>
  <c r="C228" i="1"/>
  <c r="C227" i="1"/>
  <c r="S215" i="1"/>
  <c r="S214" i="1"/>
  <c r="S213" i="1"/>
  <c r="P215" i="1"/>
  <c r="P214" i="1"/>
  <c r="P213" i="1"/>
  <c r="M215" i="1"/>
  <c r="M214" i="1"/>
  <c r="M213" i="1"/>
  <c r="J215" i="1"/>
  <c r="J214" i="1"/>
  <c r="J213" i="1"/>
  <c r="G215" i="1"/>
  <c r="G214" i="1"/>
  <c r="G213" i="1"/>
  <c r="D215" i="1"/>
  <c r="D214" i="1"/>
  <c r="D213" i="1"/>
  <c r="Q212" i="1"/>
  <c r="S212" i="1" s="1"/>
  <c r="Q211" i="1"/>
  <c r="S211" i="1" s="1"/>
  <c r="Q210" i="1"/>
  <c r="S210" i="1" s="1"/>
  <c r="Q209" i="1"/>
  <c r="S209" i="1" s="1"/>
  <c r="N212" i="1"/>
  <c r="P212" i="1" s="1"/>
  <c r="N211" i="1"/>
  <c r="P211" i="1" s="1"/>
  <c r="N210" i="1"/>
  <c r="P210" i="1" s="1"/>
  <c r="N209" i="1"/>
  <c r="P209" i="1" s="1"/>
  <c r="M212" i="1"/>
  <c r="K212" i="1"/>
  <c r="K211" i="1"/>
  <c r="M211" i="1" s="1"/>
  <c r="K210" i="1"/>
  <c r="M210" i="1" s="1"/>
  <c r="K209" i="1"/>
  <c r="M209" i="1" s="1"/>
  <c r="J212" i="1"/>
  <c r="H212" i="1"/>
  <c r="H211" i="1"/>
  <c r="J211" i="1" s="1"/>
  <c r="H210" i="1"/>
  <c r="J210" i="1" s="1"/>
  <c r="H209" i="1"/>
  <c r="J209" i="1" s="1"/>
  <c r="G212" i="1"/>
  <c r="E212" i="1"/>
  <c r="E211" i="1"/>
  <c r="G211" i="1" s="1"/>
  <c r="E210" i="1"/>
  <c r="G210" i="1" s="1"/>
  <c r="E209" i="1"/>
  <c r="G209" i="1" s="1"/>
  <c r="B212" i="1"/>
  <c r="D212" i="1" s="1"/>
  <c r="B211" i="1"/>
  <c r="D211" i="1" s="1"/>
  <c r="B210" i="1"/>
  <c r="D210" i="1" s="1"/>
  <c r="B209" i="1"/>
  <c r="D209" i="1" s="1"/>
  <c r="B203" i="1"/>
  <c r="D203" i="1" s="1"/>
  <c r="B202" i="1"/>
  <c r="S208" i="1"/>
  <c r="S207" i="1"/>
  <c r="S206" i="1"/>
  <c r="S205" i="1"/>
  <c r="P208" i="1"/>
  <c r="P207" i="1"/>
  <c r="P206" i="1"/>
  <c r="P205" i="1"/>
  <c r="M208" i="1"/>
  <c r="M207" i="1"/>
  <c r="M206" i="1"/>
  <c r="M205" i="1"/>
  <c r="J208" i="1"/>
  <c r="J207" i="1"/>
  <c r="J206" i="1"/>
  <c r="J205" i="1"/>
  <c r="G208" i="1"/>
  <c r="G207" i="1"/>
  <c r="G206" i="1"/>
  <c r="G205" i="1"/>
  <c r="D208" i="1"/>
  <c r="D207" i="1"/>
  <c r="D206" i="1"/>
  <c r="D205" i="1"/>
  <c r="S204" i="1"/>
  <c r="S202" i="1"/>
  <c r="P204" i="1"/>
  <c r="P202" i="1"/>
  <c r="M204" i="1"/>
  <c r="M202" i="1"/>
  <c r="J204" i="1"/>
  <c r="J202" i="1"/>
  <c r="G204" i="1"/>
  <c r="G202" i="1"/>
  <c r="D202" i="1"/>
  <c r="Q204" i="1"/>
  <c r="Q203" i="1"/>
  <c r="S203" i="1" s="1"/>
  <c r="Q202" i="1"/>
  <c r="Q201" i="1"/>
  <c r="S201" i="1" s="1"/>
  <c r="N204" i="1"/>
  <c r="N203" i="1"/>
  <c r="P203" i="1" s="1"/>
  <c r="N202" i="1"/>
  <c r="N201" i="1"/>
  <c r="P201" i="1" s="1"/>
  <c r="K204" i="1"/>
  <c r="K203" i="1"/>
  <c r="M203" i="1" s="1"/>
  <c r="K202" i="1"/>
  <c r="K201" i="1"/>
  <c r="M201" i="1" s="1"/>
  <c r="H204" i="1"/>
  <c r="H203" i="1"/>
  <c r="J203" i="1" s="1"/>
  <c r="H202" i="1"/>
  <c r="H201" i="1"/>
  <c r="J201" i="1" s="1"/>
  <c r="E204" i="1"/>
  <c r="E203" i="1"/>
  <c r="G203" i="1" s="1"/>
  <c r="E202" i="1"/>
  <c r="E201" i="1"/>
  <c r="G201" i="1" s="1"/>
  <c r="B204" i="1"/>
  <c r="D204" i="1" s="1"/>
  <c r="B201" i="1"/>
  <c r="D201" i="1" s="1"/>
  <c r="S200" i="1"/>
  <c r="P200" i="1"/>
  <c r="M200" i="1"/>
  <c r="J200" i="1"/>
  <c r="G200" i="1"/>
  <c r="D200" i="1"/>
  <c r="S199" i="1"/>
  <c r="P199" i="1"/>
  <c r="M199" i="1"/>
  <c r="J199" i="1"/>
  <c r="G199" i="1"/>
  <c r="D199" i="1"/>
  <c r="S198" i="1"/>
  <c r="P198" i="1"/>
  <c r="M198" i="1"/>
  <c r="J198" i="1"/>
  <c r="G198" i="1"/>
  <c r="D198" i="1"/>
  <c r="S197" i="1"/>
  <c r="P197" i="1"/>
  <c r="M197" i="1"/>
  <c r="J197" i="1"/>
  <c r="G197" i="1"/>
  <c r="D197" i="1"/>
  <c r="M190" i="1"/>
  <c r="K190" i="1"/>
  <c r="I190" i="1"/>
  <c r="G190" i="1"/>
  <c r="E190" i="1"/>
  <c r="C190" i="1"/>
  <c r="M189" i="1"/>
  <c r="K189" i="1"/>
  <c r="I189" i="1"/>
  <c r="G189" i="1"/>
  <c r="E189" i="1"/>
  <c r="C189" i="1"/>
  <c r="M185" i="1"/>
  <c r="K185" i="1"/>
  <c r="I185" i="1"/>
  <c r="G185" i="1"/>
  <c r="E185" i="1"/>
  <c r="C185" i="1"/>
  <c r="M184" i="1"/>
  <c r="K184" i="1"/>
  <c r="I184" i="1"/>
  <c r="G184" i="1" l="1"/>
  <c r="E184" i="1"/>
  <c r="C184" i="1"/>
  <c r="M181" i="1"/>
  <c r="K181" i="1"/>
  <c r="I181" i="1"/>
  <c r="G181" i="1"/>
  <c r="E181" i="1"/>
  <c r="C181" i="1"/>
  <c r="M178" i="1"/>
  <c r="K178" i="1"/>
  <c r="I178" i="1"/>
  <c r="G178" i="1"/>
  <c r="E178" i="1"/>
  <c r="C178" i="1"/>
  <c r="M177" i="1"/>
  <c r="K177" i="1"/>
  <c r="I177" i="1"/>
  <c r="G177" i="1"/>
  <c r="E177" i="1"/>
  <c r="C177" i="1"/>
  <c r="M176" i="1"/>
  <c r="K176" i="1"/>
  <c r="I176" i="1"/>
  <c r="G176" i="1"/>
  <c r="E176" i="1"/>
  <c r="C176" i="1"/>
  <c r="M174" i="1"/>
  <c r="K174" i="1"/>
  <c r="I174" i="1"/>
  <c r="G174" i="1"/>
  <c r="E174" i="1"/>
  <c r="C174" i="1"/>
  <c r="M173" i="1"/>
  <c r="K173" i="1"/>
  <c r="I173" i="1"/>
  <c r="G173" i="1"/>
  <c r="E173" i="1"/>
  <c r="C173" i="1"/>
  <c r="C171" i="1"/>
  <c r="M172" i="1"/>
  <c r="K172" i="1"/>
  <c r="I172" i="1"/>
  <c r="G172" i="1"/>
  <c r="E172" i="1"/>
  <c r="C172" i="1"/>
  <c r="M171" i="1"/>
  <c r="K171" i="1"/>
  <c r="I171" i="1"/>
  <c r="G171" i="1"/>
  <c r="E171" i="1"/>
  <c r="M169" i="1"/>
  <c r="K169" i="1"/>
  <c r="I169" i="1"/>
  <c r="G169" i="1"/>
  <c r="E169" i="1"/>
  <c r="C169" i="1"/>
  <c r="M154" i="1" l="1"/>
  <c r="K154" i="1"/>
  <c r="I154" i="1"/>
  <c r="G154" i="1"/>
  <c r="E154" i="1"/>
  <c r="C154" i="1"/>
  <c r="C179" i="1" l="1"/>
  <c r="E179" i="1"/>
  <c r="G179" i="1"/>
  <c r="I179" i="1"/>
  <c r="K179" i="1"/>
  <c r="M179" i="1"/>
  <c r="C180" i="1"/>
  <c r="E180" i="1"/>
  <c r="G180" i="1"/>
  <c r="I180" i="1"/>
  <c r="K180" i="1"/>
  <c r="M180" i="1"/>
  <c r="C145" i="1" l="1"/>
  <c r="B147" i="1"/>
  <c r="C147" i="1" s="1"/>
  <c r="B37" i="1"/>
  <c r="C148" i="1" s="1"/>
  <c r="H37" i="1"/>
  <c r="N37" i="1"/>
  <c r="B43" i="1"/>
  <c r="H43" i="1"/>
  <c r="C150" i="1"/>
  <c r="C152" i="1"/>
  <c r="C158" i="1"/>
  <c r="M132" i="1"/>
  <c r="K132" i="1"/>
  <c r="I132" i="1"/>
  <c r="G132" i="1"/>
  <c r="E132" i="1"/>
  <c r="C132" i="1"/>
  <c r="G124" i="1"/>
  <c r="G123" i="1"/>
  <c r="S91" i="1"/>
  <c r="S105" i="1" s="1"/>
  <c r="R105" i="1"/>
  <c r="Q105" i="1"/>
  <c r="P91" i="1"/>
  <c r="P105" i="1" s="1"/>
  <c r="O105" i="1"/>
  <c r="N105" i="1"/>
  <c r="M91" i="1"/>
  <c r="M105" i="1" s="1"/>
  <c r="L105" i="1"/>
  <c r="K105" i="1"/>
  <c r="J91" i="1"/>
  <c r="J105" i="1" s="1"/>
  <c r="I105" i="1"/>
  <c r="H105" i="1"/>
  <c r="G91" i="1"/>
  <c r="G105" i="1" s="1"/>
  <c r="F105" i="1"/>
  <c r="E105" i="1"/>
  <c r="D91" i="1"/>
  <c r="D105" i="1" s="1"/>
  <c r="C105" i="1"/>
  <c r="B105" i="1"/>
  <c r="S90" i="1"/>
  <c r="S104" i="1" s="1"/>
  <c r="R104" i="1"/>
  <c r="Q104" i="1"/>
  <c r="P90" i="1"/>
  <c r="P104" i="1" s="1"/>
  <c r="O104" i="1"/>
  <c r="N104" i="1"/>
  <c r="M90" i="1"/>
  <c r="M104" i="1" s="1"/>
  <c r="L104" i="1"/>
  <c r="K104" i="1"/>
  <c r="J90" i="1"/>
  <c r="J104" i="1" s="1"/>
  <c r="I104" i="1"/>
  <c r="H104" i="1"/>
  <c r="G90" i="1"/>
  <c r="G104" i="1" s="1"/>
  <c r="F104" i="1"/>
  <c r="E104" i="1"/>
  <c r="D90" i="1"/>
  <c r="D104" i="1" s="1"/>
  <c r="C104" i="1"/>
  <c r="B104" i="1"/>
  <c r="B77" i="1"/>
  <c r="C77" i="1"/>
  <c r="C78" i="1" s="1"/>
  <c r="D76" i="1"/>
  <c r="D75" i="1"/>
  <c r="P58" i="1"/>
  <c r="J58" i="1"/>
  <c r="D58" i="1"/>
  <c r="F239" i="1"/>
  <c r="G239" i="1"/>
  <c r="S312" i="1"/>
  <c r="S311" i="1"/>
  <c r="S310" i="1"/>
  <c r="S309" i="1"/>
  <c r="S308" i="1"/>
  <c r="S307" i="1"/>
  <c r="P312" i="1"/>
  <c r="P311" i="1"/>
  <c r="P310" i="1"/>
  <c r="P309" i="1"/>
  <c r="P308" i="1"/>
  <c r="P307" i="1"/>
  <c r="M312" i="1"/>
  <c r="M311" i="1"/>
  <c r="M310" i="1"/>
  <c r="M309" i="1"/>
  <c r="M308" i="1"/>
  <c r="M307" i="1"/>
  <c r="J312" i="1"/>
  <c r="J311" i="1"/>
  <c r="J310" i="1"/>
  <c r="J309" i="1"/>
  <c r="J308" i="1"/>
  <c r="J307" i="1"/>
  <c r="G312" i="1"/>
  <c r="G311" i="1"/>
  <c r="G310" i="1"/>
  <c r="G309" i="1"/>
  <c r="G308" i="1"/>
  <c r="G307" i="1"/>
  <c r="D312" i="1"/>
  <c r="D311" i="1"/>
  <c r="D310" i="1"/>
  <c r="D309" i="1"/>
  <c r="D308" i="1"/>
  <c r="D307" i="1"/>
  <c r="N285" i="1"/>
  <c r="N284" i="1"/>
  <c r="N283" i="1"/>
  <c r="N282" i="1"/>
  <c r="N281" i="1"/>
  <c r="N280" i="1"/>
  <c r="N279" i="1"/>
  <c r="N278" i="1"/>
  <c r="H285" i="1"/>
  <c r="H284" i="1"/>
  <c r="H283" i="1"/>
  <c r="H282" i="1"/>
  <c r="H281" i="1"/>
  <c r="H280" i="1"/>
  <c r="H279" i="1"/>
  <c r="H278" i="1"/>
  <c r="N273" i="1"/>
  <c r="N272" i="1"/>
  <c r="N271" i="1"/>
  <c r="N270" i="1"/>
  <c r="N269" i="1"/>
  <c r="N268" i="1"/>
  <c r="N267" i="1"/>
  <c r="N266" i="1"/>
  <c r="H273" i="1"/>
  <c r="B273" i="1"/>
  <c r="M252" i="1"/>
  <c r="Q77" i="1"/>
  <c r="Q78" i="1" s="1"/>
  <c r="R77" i="1"/>
  <c r="N77" i="1"/>
  <c r="N78" i="1" s="1"/>
  <c r="O77" i="1"/>
  <c r="K77" i="1"/>
  <c r="K78" i="1" s="1"/>
  <c r="L77" i="1"/>
  <c r="H77" i="1"/>
  <c r="H78" i="1" s="1"/>
  <c r="I77" i="1"/>
  <c r="E77" i="1"/>
  <c r="E78" i="1" s="1"/>
  <c r="F77" i="1"/>
  <c r="G37" i="1"/>
  <c r="M37" i="1"/>
  <c r="S37" i="1"/>
  <c r="G43" i="1"/>
  <c r="M43" i="1"/>
  <c r="F37" i="1"/>
  <c r="L37" i="1"/>
  <c r="R37" i="1"/>
  <c r="F43" i="1"/>
  <c r="L43" i="1"/>
  <c r="E37" i="1"/>
  <c r="K37" i="1"/>
  <c r="Q37" i="1"/>
  <c r="E43" i="1"/>
  <c r="K43" i="1"/>
  <c r="D37" i="1"/>
  <c r="J37" i="1"/>
  <c r="P37" i="1"/>
  <c r="D43" i="1"/>
  <c r="J43" i="1"/>
  <c r="C37" i="1"/>
  <c r="I37" i="1"/>
  <c r="O37" i="1"/>
  <c r="C43" i="1"/>
  <c r="I43" i="1"/>
  <c r="M239" i="1"/>
  <c r="L239" i="1"/>
  <c r="K239" i="1"/>
  <c r="J239" i="1"/>
  <c r="L230" i="1"/>
  <c r="J230" i="1"/>
  <c r="H230" i="1"/>
  <c r="F230" i="1"/>
  <c r="D230" i="1"/>
  <c r="B230" i="1"/>
  <c r="M182" i="1"/>
  <c r="K182" i="1"/>
  <c r="I182" i="1"/>
  <c r="G182" i="1"/>
  <c r="E182" i="1"/>
  <c r="C182" i="1"/>
  <c r="M158" i="1"/>
  <c r="K158" i="1"/>
  <c r="I158" i="1"/>
  <c r="G158" i="1"/>
  <c r="E158" i="1"/>
  <c r="M152" i="1"/>
  <c r="K152" i="1"/>
  <c r="I152" i="1"/>
  <c r="G152" i="1"/>
  <c r="E152" i="1"/>
  <c r="M150" i="1"/>
  <c r="K150" i="1"/>
  <c r="I150" i="1"/>
  <c r="G150" i="1"/>
  <c r="E150" i="1"/>
  <c r="L147" i="1"/>
  <c r="J147" i="1"/>
  <c r="H147" i="1"/>
  <c r="F147" i="1"/>
  <c r="D147" i="1"/>
  <c r="E147" i="1" s="1"/>
  <c r="M146" i="1"/>
  <c r="K146" i="1"/>
  <c r="I146" i="1"/>
  <c r="E145" i="1"/>
  <c r="L135" i="1"/>
  <c r="J135" i="1"/>
  <c r="H135" i="1"/>
  <c r="F135" i="1"/>
  <c r="D135" i="1"/>
  <c r="B135" i="1"/>
  <c r="L125" i="1"/>
  <c r="M124" i="1" s="1"/>
  <c r="S36" i="1"/>
  <c r="G42" i="1"/>
  <c r="M42" i="1"/>
  <c r="M122" i="1"/>
  <c r="M121" i="1"/>
  <c r="M120" i="1"/>
  <c r="M119" i="1"/>
  <c r="M118" i="1"/>
  <c r="M117" i="1"/>
  <c r="M116" i="1"/>
  <c r="M115" i="1"/>
  <c r="M114" i="1"/>
  <c r="J125" i="1"/>
  <c r="K124" i="1" s="1"/>
  <c r="R36" i="1"/>
  <c r="F42" i="1"/>
  <c r="L42" i="1"/>
  <c r="K122" i="1"/>
  <c r="K121" i="1"/>
  <c r="K120" i="1"/>
  <c r="K119" i="1"/>
  <c r="K118" i="1"/>
  <c r="K117" i="1"/>
  <c r="K116" i="1"/>
  <c r="K115" i="1"/>
  <c r="K114" i="1"/>
  <c r="H125" i="1"/>
  <c r="I124" i="1" s="1"/>
  <c r="Q36" i="1"/>
  <c r="E42" i="1"/>
  <c r="K42" i="1"/>
  <c r="I122" i="1"/>
  <c r="I121" i="1"/>
  <c r="I120" i="1"/>
  <c r="I119" i="1"/>
  <c r="I118" i="1"/>
  <c r="I117" i="1"/>
  <c r="I116" i="1"/>
  <c r="I115" i="1"/>
  <c r="I114" i="1"/>
  <c r="B125" i="1"/>
  <c r="C124" i="1" s="1"/>
  <c r="N36" i="1"/>
  <c r="B42" i="1"/>
  <c r="H42" i="1"/>
  <c r="D125" i="1"/>
  <c r="E123" i="1" s="1"/>
  <c r="O36" i="1"/>
  <c r="C42" i="1"/>
  <c r="I42" i="1"/>
  <c r="P36" i="1"/>
  <c r="D42" i="1"/>
  <c r="J42" i="1"/>
  <c r="G122" i="1"/>
  <c r="G121" i="1"/>
  <c r="G120" i="1"/>
  <c r="G119" i="1"/>
  <c r="G118" i="1"/>
  <c r="G117" i="1"/>
  <c r="G116" i="1"/>
  <c r="G115" i="1"/>
  <c r="G114" i="1"/>
  <c r="E124" i="1"/>
  <c r="E122" i="1"/>
  <c r="E121" i="1"/>
  <c r="E120" i="1"/>
  <c r="E119" i="1"/>
  <c r="E118" i="1"/>
  <c r="E117" i="1"/>
  <c r="E116" i="1"/>
  <c r="E115" i="1"/>
  <c r="E114" i="1"/>
  <c r="C122" i="1"/>
  <c r="C121" i="1"/>
  <c r="C120" i="1"/>
  <c r="C119" i="1"/>
  <c r="C118" i="1"/>
  <c r="C117" i="1"/>
  <c r="C116" i="1"/>
  <c r="C115" i="1"/>
  <c r="C114" i="1"/>
  <c r="S86" i="1"/>
  <c r="S100" i="1" s="1"/>
  <c r="R100" i="1"/>
  <c r="Q100" i="1"/>
  <c r="P86" i="1"/>
  <c r="P100" i="1" s="1"/>
  <c r="O100" i="1"/>
  <c r="N100" i="1"/>
  <c r="M86" i="1"/>
  <c r="M100" i="1" s="1"/>
  <c r="L100" i="1"/>
  <c r="K100" i="1"/>
  <c r="J86" i="1"/>
  <c r="J100" i="1" s="1"/>
  <c r="I100" i="1"/>
  <c r="H100" i="1"/>
  <c r="G86" i="1"/>
  <c r="G100" i="1" s="1"/>
  <c r="F100" i="1"/>
  <c r="E100" i="1"/>
  <c r="D86" i="1"/>
  <c r="D100" i="1" s="1"/>
  <c r="C100" i="1"/>
  <c r="B100" i="1"/>
  <c r="S85" i="1"/>
  <c r="S99" i="1" s="1"/>
  <c r="R99" i="1"/>
  <c r="Q99" i="1"/>
  <c r="P85" i="1"/>
  <c r="P99" i="1" s="1"/>
  <c r="O99" i="1"/>
  <c r="N99" i="1"/>
  <c r="M85" i="1"/>
  <c r="M99" i="1" s="1"/>
  <c r="L99" i="1"/>
  <c r="K99" i="1"/>
  <c r="J85" i="1"/>
  <c r="J99" i="1" s="1"/>
  <c r="I99" i="1"/>
  <c r="H99" i="1"/>
  <c r="G85" i="1"/>
  <c r="G99" i="1" s="1"/>
  <c r="F99" i="1"/>
  <c r="E99" i="1"/>
  <c r="D85" i="1"/>
  <c r="D99" i="1" s="1"/>
  <c r="C99" i="1"/>
  <c r="B99" i="1"/>
  <c r="S84" i="1"/>
  <c r="S98" i="1" s="1"/>
  <c r="R98" i="1"/>
  <c r="Q98" i="1"/>
  <c r="P84" i="1"/>
  <c r="P98" i="1" s="1"/>
  <c r="O98" i="1"/>
  <c r="N98" i="1"/>
  <c r="M84" i="1"/>
  <c r="L98" i="1"/>
  <c r="K98" i="1"/>
  <c r="J84" i="1"/>
  <c r="J98" i="1" s="1"/>
  <c r="I98" i="1"/>
  <c r="H98" i="1"/>
  <c r="G84" i="1"/>
  <c r="G98" i="1" s="1"/>
  <c r="F98" i="1"/>
  <c r="E98" i="1"/>
  <c r="D84" i="1"/>
  <c r="D98" i="1" s="1"/>
  <c r="C98" i="1"/>
  <c r="B98" i="1"/>
  <c r="S93" i="1"/>
  <c r="S107" i="1" s="1"/>
  <c r="R107" i="1"/>
  <c r="Q107" i="1"/>
  <c r="P93" i="1"/>
  <c r="P107" i="1" s="1"/>
  <c r="O107" i="1"/>
  <c r="N107" i="1"/>
  <c r="M93" i="1"/>
  <c r="M107" i="1" s="1"/>
  <c r="L107" i="1"/>
  <c r="K107" i="1"/>
  <c r="J93" i="1"/>
  <c r="J107" i="1" s="1"/>
  <c r="I107" i="1"/>
  <c r="H107" i="1"/>
  <c r="G93" i="1"/>
  <c r="G107" i="1" s="1"/>
  <c r="F107" i="1"/>
  <c r="E107" i="1"/>
  <c r="D93" i="1"/>
  <c r="D107" i="1" s="1"/>
  <c r="C107" i="1"/>
  <c r="B107" i="1"/>
  <c r="S92" i="1"/>
  <c r="S106" i="1" s="1"/>
  <c r="R106" i="1"/>
  <c r="Q106" i="1"/>
  <c r="P92" i="1"/>
  <c r="P106" i="1" s="1"/>
  <c r="O106" i="1"/>
  <c r="N106" i="1"/>
  <c r="M92" i="1"/>
  <c r="M106" i="1" s="1"/>
  <c r="L106" i="1"/>
  <c r="K106" i="1"/>
  <c r="J92" i="1"/>
  <c r="J106" i="1" s="1"/>
  <c r="I106" i="1"/>
  <c r="H106" i="1"/>
  <c r="G92" i="1"/>
  <c r="G106" i="1" s="1"/>
  <c r="F106" i="1"/>
  <c r="E106" i="1"/>
  <c r="D92" i="1"/>
  <c r="D106" i="1" s="1"/>
  <c r="C106" i="1"/>
  <c r="B106" i="1"/>
  <c r="S89" i="1"/>
  <c r="S103" i="1" s="1"/>
  <c r="R103" i="1"/>
  <c r="Q103" i="1"/>
  <c r="P89" i="1"/>
  <c r="P103" i="1" s="1"/>
  <c r="O103" i="1"/>
  <c r="N103" i="1"/>
  <c r="M89" i="1"/>
  <c r="M103" i="1" s="1"/>
  <c r="L103" i="1"/>
  <c r="K103" i="1"/>
  <c r="J89" i="1"/>
  <c r="J103" i="1" s="1"/>
  <c r="I103" i="1"/>
  <c r="H103" i="1"/>
  <c r="G89" i="1"/>
  <c r="G103" i="1" s="1"/>
  <c r="F103" i="1"/>
  <c r="E103" i="1"/>
  <c r="D89" i="1"/>
  <c r="D103" i="1" s="1"/>
  <c r="C103" i="1"/>
  <c r="B103" i="1"/>
  <c r="S88" i="1"/>
  <c r="S102" i="1" s="1"/>
  <c r="R102" i="1"/>
  <c r="Q102" i="1"/>
  <c r="P88" i="1"/>
  <c r="P102" i="1" s="1"/>
  <c r="O102" i="1"/>
  <c r="N102" i="1"/>
  <c r="M88" i="1"/>
  <c r="M102" i="1" s="1"/>
  <c r="L102" i="1"/>
  <c r="K102" i="1"/>
  <c r="J88" i="1"/>
  <c r="J102" i="1" s="1"/>
  <c r="I102" i="1"/>
  <c r="H102" i="1"/>
  <c r="G88" i="1"/>
  <c r="G102" i="1" s="1"/>
  <c r="F102" i="1"/>
  <c r="E102" i="1"/>
  <c r="D88" i="1"/>
  <c r="D102" i="1" s="1"/>
  <c r="C102" i="1"/>
  <c r="B102" i="1"/>
  <c r="S75" i="1"/>
  <c r="R87" i="1"/>
  <c r="R101" i="1" s="1"/>
  <c r="Q87" i="1"/>
  <c r="Q101" i="1" s="1"/>
  <c r="P75" i="1"/>
  <c r="O87" i="1"/>
  <c r="O101" i="1" s="1"/>
  <c r="N87" i="1"/>
  <c r="N101" i="1" s="1"/>
  <c r="M75" i="1"/>
  <c r="L87" i="1"/>
  <c r="L101" i="1" s="1"/>
  <c r="K87" i="1"/>
  <c r="K101" i="1" s="1"/>
  <c r="J75" i="1"/>
  <c r="I87" i="1"/>
  <c r="I101" i="1" s="1"/>
  <c r="H87" i="1"/>
  <c r="H101" i="1" s="1"/>
  <c r="G75" i="1"/>
  <c r="F87" i="1"/>
  <c r="F101" i="1" s="1"/>
  <c r="E87" i="1"/>
  <c r="E101" i="1" s="1"/>
  <c r="C87" i="1"/>
  <c r="C101" i="1" s="1"/>
  <c r="B87" i="1"/>
  <c r="B101" i="1" s="1"/>
  <c r="J76" i="1"/>
  <c r="B78" i="1"/>
  <c r="D36" i="1"/>
  <c r="J36" i="1"/>
  <c r="P30" i="1"/>
  <c r="P29" i="1"/>
  <c r="P17" i="1"/>
  <c r="P16" i="1"/>
  <c r="G183" i="1" s="1"/>
  <c r="S76" i="1"/>
  <c r="P76" i="1"/>
  <c r="M58" i="1"/>
  <c r="L58" i="1"/>
  <c r="S58" i="1"/>
  <c r="R58" i="1"/>
  <c r="G58" i="1"/>
  <c r="F58" i="1"/>
  <c r="L36" i="1"/>
  <c r="K36" i="1"/>
  <c r="F36" i="1"/>
  <c r="E36" i="1"/>
  <c r="S30" i="1"/>
  <c r="R30" i="1"/>
  <c r="Q30" i="1"/>
  <c r="S29" i="1"/>
  <c r="R29" i="1"/>
  <c r="Q29" i="1"/>
  <c r="O29" i="1"/>
  <c r="S17" i="1"/>
  <c r="S16" i="1"/>
  <c r="M183" i="1" s="1"/>
  <c r="R17" i="1"/>
  <c r="R16" i="1"/>
  <c r="K183" i="1" s="1"/>
  <c r="Q17" i="1"/>
  <c r="Q16" i="1"/>
  <c r="I183" i="1" s="1"/>
  <c r="B285" i="1"/>
  <c r="B284" i="1"/>
  <c r="B283" i="1"/>
  <c r="B282" i="1"/>
  <c r="B281" i="1"/>
  <c r="B280" i="1"/>
  <c r="B279" i="1"/>
  <c r="B278" i="1"/>
  <c r="H272" i="1"/>
  <c r="H271" i="1"/>
  <c r="H270" i="1"/>
  <c r="H269" i="1"/>
  <c r="H268" i="1"/>
  <c r="H267" i="1"/>
  <c r="H266" i="1"/>
  <c r="M36" i="1"/>
  <c r="I36" i="1"/>
  <c r="H36" i="1"/>
  <c r="G36" i="1"/>
  <c r="C36" i="1"/>
  <c r="B36" i="1"/>
  <c r="N16" i="1"/>
  <c r="C183" i="1" s="1"/>
  <c r="N17" i="1"/>
  <c r="O17" i="1"/>
  <c r="O16" i="1"/>
  <c r="E183" i="1" s="1"/>
  <c r="M76" i="1"/>
  <c r="G76" i="1"/>
  <c r="I239" i="1"/>
  <c r="H239" i="1"/>
  <c r="E239" i="1"/>
  <c r="D239" i="1"/>
  <c r="C239" i="1"/>
  <c r="B239" i="1"/>
  <c r="N58" i="1"/>
  <c r="K58" i="1"/>
  <c r="I58" i="1"/>
  <c r="H58" i="1"/>
  <c r="E58" i="1"/>
  <c r="C58" i="1"/>
  <c r="B58" i="1"/>
  <c r="Q58" i="1"/>
  <c r="O58" i="1"/>
  <c r="B271" i="1"/>
  <c r="B272" i="1"/>
  <c r="B270" i="1"/>
  <c r="B269" i="1"/>
  <c r="B268" i="1"/>
  <c r="B267" i="1"/>
  <c r="B266" i="1"/>
  <c r="O30" i="1"/>
  <c r="N30" i="1"/>
  <c r="N29" i="1"/>
  <c r="G269" i="1" l="1"/>
  <c r="F269" i="1"/>
  <c r="G284" i="1"/>
  <c r="F284" i="1"/>
  <c r="G270" i="1"/>
  <c r="F270" i="1"/>
  <c r="C155" i="1"/>
  <c r="C159" i="1"/>
  <c r="C156" i="1"/>
  <c r="C157" i="1"/>
  <c r="M272" i="1"/>
  <c r="L272" i="1"/>
  <c r="G267" i="1"/>
  <c r="F267" i="1"/>
  <c r="G272" i="1"/>
  <c r="F272" i="1"/>
  <c r="E159" i="1"/>
  <c r="E157" i="1"/>
  <c r="E156" i="1"/>
  <c r="E155" i="1"/>
  <c r="M269" i="1"/>
  <c r="L269" i="1"/>
  <c r="G278" i="1"/>
  <c r="F278" i="1"/>
  <c r="G282" i="1"/>
  <c r="F282" i="1"/>
  <c r="E148" i="1"/>
  <c r="M148" i="1"/>
  <c r="M144" i="1"/>
  <c r="G273" i="1"/>
  <c r="F273" i="1"/>
  <c r="S268" i="1"/>
  <c r="R268" i="1"/>
  <c r="S272" i="1"/>
  <c r="R272" i="1"/>
  <c r="M280" i="1"/>
  <c r="L280" i="1"/>
  <c r="M284" i="1"/>
  <c r="L284" i="1"/>
  <c r="S280" i="1"/>
  <c r="R280" i="1"/>
  <c r="S284" i="1"/>
  <c r="R284" i="1"/>
  <c r="G280" i="1"/>
  <c r="F280" i="1"/>
  <c r="M268" i="1"/>
  <c r="L268" i="1"/>
  <c r="G281" i="1"/>
  <c r="F281" i="1"/>
  <c r="G285" i="1"/>
  <c r="F285" i="1"/>
  <c r="G268" i="1"/>
  <c r="F268" i="1"/>
  <c r="G271" i="1"/>
  <c r="F271" i="1"/>
  <c r="M159" i="1"/>
  <c r="M157" i="1"/>
  <c r="M156" i="1"/>
  <c r="M155" i="1"/>
  <c r="M266" i="1"/>
  <c r="L266" i="1"/>
  <c r="M270" i="1"/>
  <c r="L270" i="1"/>
  <c r="G279" i="1"/>
  <c r="F279" i="1"/>
  <c r="G283" i="1"/>
  <c r="F283" i="1"/>
  <c r="I157" i="1"/>
  <c r="I155" i="1"/>
  <c r="I159" i="1"/>
  <c r="I156" i="1"/>
  <c r="G147" i="1"/>
  <c r="G148" i="1"/>
  <c r="M273" i="1"/>
  <c r="L273" i="1"/>
  <c r="S269" i="1"/>
  <c r="R269" i="1"/>
  <c r="S273" i="1"/>
  <c r="R273" i="1"/>
  <c r="M281" i="1"/>
  <c r="L281" i="1"/>
  <c r="M285" i="1"/>
  <c r="L285" i="1"/>
  <c r="S281" i="1"/>
  <c r="R281" i="1"/>
  <c r="S285" i="1"/>
  <c r="R285" i="1"/>
  <c r="M267" i="1"/>
  <c r="L267" i="1"/>
  <c r="K156" i="1"/>
  <c r="K155" i="1"/>
  <c r="K157" i="1"/>
  <c r="K159" i="1"/>
  <c r="G159" i="1"/>
  <c r="G156" i="1"/>
  <c r="G155" i="1"/>
  <c r="G157" i="1"/>
  <c r="I147" i="1"/>
  <c r="I144" i="1"/>
  <c r="I148" i="1"/>
  <c r="S266" i="1"/>
  <c r="R266" i="1"/>
  <c r="S270" i="1"/>
  <c r="R270" i="1"/>
  <c r="M278" i="1"/>
  <c r="L278" i="1"/>
  <c r="M282" i="1"/>
  <c r="L282" i="1"/>
  <c r="S278" i="1"/>
  <c r="R278" i="1"/>
  <c r="S282" i="1"/>
  <c r="R282" i="1"/>
  <c r="M271" i="1"/>
  <c r="L271" i="1"/>
  <c r="G266" i="1"/>
  <c r="F266" i="1"/>
  <c r="K147" i="1"/>
  <c r="K144" i="1"/>
  <c r="K148" i="1"/>
  <c r="S267" i="1"/>
  <c r="R267" i="1"/>
  <c r="S271" i="1"/>
  <c r="R271" i="1"/>
  <c r="M279" i="1"/>
  <c r="L279" i="1"/>
  <c r="M283" i="1"/>
  <c r="L283" i="1"/>
  <c r="S279" i="1"/>
  <c r="R279" i="1"/>
  <c r="S283" i="1"/>
  <c r="R283" i="1"/>
  <c r="S42" i="1"/>
  <c r="S43" i="1"/>
  <c r="M147" i="1" s="1"/>
  <c r="G77" i="1"/>
  <c r="C246" i="1" s="1"/>
  <c r="M77" i="1"/>
  <c r="E246" i="1" s="1"/>
  <c r="S77" i="1"/>
  <c r="G246" i="1" s="1"/>
  <c r="N42" i="1"/>
  <c r="M87" i="1"/>
  <c r="M101" i="1" s="1"/>
  <c r="I125" i="1"/>
  <c r="C135" i="1"/>
  <c r="K135" i="1"/>
  <c r="C144" i="1"/>
  <c r="K145" i="1"/>
  <c r="F78" i="1"/>
  <c r="P87" i="1"/>
  <c r="P101" i="1" s="1"/>
  <c r="S87" i="1"/>
  <c r="S101" i="1" s="1"/>
  <c r="E125" i="1"/>
  <c r="C125" i="1"/>
  <c r="M125" i="1"/>
  <c r="O43" i="1"/>
  <c r="G87" i="1"/>
  <c r="G101" i="1" s="1"/>
  <c r="M98" i="1"/>
  <c r="D87" i="1"/>
  <c r="D101" i="1" s="1"/>
  <c r="E144" i="1"/>
  <c r="P43" i="1"/>
  <c r="O42" i="1"/>
  <c r="G125" i="1"/>
  <c r="M135" i="1"/>
  <c r="Q43" i="1"/>
  <c r="R42" i="1"/>
  <c r="G135" i="1"/>
  <c r="G145" i="1"/>
  <c r="R43" i="1"/>
  <c r="M145" i="1"/>
  <c r="J77" i="1"/>
  <c r="J78" i="1" s="1"/>
  <c r="P77" i="1"/>
  <c r="F246" i="1" s="1"/>
  <c r="D77" i="1"/>
  <c r="D78" i="1" s="1"/>
  <c r="R78" i="1"/>
  <c r="E135" i="1"/>
  <c r="J87" i="1"/>
  <c r="J101" i="1" s="1"/>
  <c r="Q42" i="1"/>
  <c r="P42" i="1"/>
  <c r="I135" i="1"/>
  <c r="I145" i="1"/>
  <c r="G143" i="1"/>
  <c r="S78" i="1"/>
  <c r="M78" i="1"/>
  <c r="O78" i="1"/>
  <c r="C123" i="1"/>
  <c r="C133" i="1"/>
  <c r="E133" i="1"/>
  <c r="G134" i="1"/>
  <c r="I133" i="1"/>
  <c r="K133" i="1"/>
  <c r="M133" i="1"/>
  <c r="G144" i="1"/>
  <c r="L78" i="1"/>
  <c r="I123" i="1"/>
  <c r="K123" i="1"/>
  <c r="M123" i="1"/>
  <c r="C134" i="1"/>
  <c r="E134" i="1"/>
  <c r="G133" i="1"/>
  <c r="I134" i="1"/>
  <c r="K134" i="1"/>
  <c r="M134" i="1"/>
  <c r="I78" i="1"/>
  <c r="K125" i="1"/>
  <c r="N43" i="1"/>
  <c r="C187" i="1" l="1"/>
  <c r="C186" i="1"/>
  <c r="C188" i="1"/>
  <c r="G187" i="1"/>
  <c r="G188" i="1"/>
  <c r="G186" i="1"/>
  <c r="E186" i="1"/>
  <c r="E188" i="1"/>
  <c r="E187" i="1"/>
  <c r="M186" i="1"/>
  <c r="M188" i="1"/>
  <c r="M187" i="1"/>
  <c r="C151" i="1"/>
  <c r="C153" i="1"/>
  <c r="C149" i="1"/>
  <c r="I188" i="1"/>
  <c r="I187" i="1"/>
  <c r="I186" i="1"/>
  <c r="K143" i="1"/>
  <c r="K151" i="1"/>
  <c r="K153" i="1"/>
  <c r="K149" i="1"/>
  <c r="I143" i="1"/>
  <c r="I153" i="1"/>
  <c r="I149" i="1"/>
  <c r="I151" i="1"/>
  <c r="G153" i="1"/>
  <c r="G149" i="1"/>
  <c r="G146" i="1"/>
  <c r="G151" i="1"/>
  <c r="E143" i="1"/>
  <c r="E151" i="1"/>
  <c r="E153" i="1"/>
  <c r="E149" i="1"/>
  <c r="G245" i="1"/>
  <c r="M151" i="1"/>
  <c r="M153" i="1"/>
  <c r="M149" i="1"/>
  <c r="K187" i="1"/>
  <c r="K186" i="1"/>
  <c r="K188" i="1"/>
  <c r="B246" i="1"/>
  <c r="M143" i="1"/>
  <c r="E146" i="1"/>
  <c r="D245" i="1"/>
  <c r="G78" i="1"/>
  <c r="F245" i="1"/>
  <c r="E245" i="1"/>
  <c r="D246" i="1"/>
  <c r="P78" i="1"/>
  <c r="C245" i="1"/>
  <c r="C146" i="1"/>
  <c r="B245" i="1"/>
  <c r="C143" i="1"/>
</calcChain>
</file>

<file path=xl/comments1.xml><?xml version="1.0" encoding="utf-8"?>
<comments xmlns="http://schemas.openxmlformats.org/spreadsheetml/2006/main">
  <authors>
    <author>jgc</author>
  </authors>
  <commentList>
    <comment ref="A2" authorId="0" shapeId="0">
      <text>
        <r>
          <rPr>
            <sz val="8"/>
            <color rgb="FF000000"/>
            <rFont val="Tahoma"/>
            <family val="2"/>
          </rPr>
          <t xml:space="preserve">FAVOR DE COLOCAR LOS DATOS DENTRO DE CADA CELDA O CASILLA Y NO MODIFICAR EL FORMATO
</t>
        </r>
      </text>
    </comment>
  </commentList>
</comments>
</file>

<file path=xl/sharedStrings.xml><?xml version="1.0" encoding="utf-8"?>
<sst xmlns="http://schemas.openxmlformats.org/spreadsheetml/2006/main" count="626" uniqueCount="231">
  <si>
    <t>Nombre de la Institución:</t>
  </si>
  <si>
    <t>PROGRAMAS EDUCATIVOS EVALUABLES</t>
  </si>
  <si>
    <t>TECNICO SUPERIOR UNIVERSITARIO</t>
  </si>
  <si>
    <t>LICENCIATURA</t>
  </si>
  <si>
    <t>ESPECIALIZACIÓN</t>
  </si>
  <si>
    <t>Dic</t>
  </si>
  <si>
    <t>MAESTRIA</t>
  </si>
  <si>
    <t>DOCTORADO</t>
  </si>
  <si>
    <t>TOTAL</t>
  </si>
  <si>
    <t>PROGRAMAS EDUCATIVOS NO EVALUABLES</t>
  </si>
  <si>
    <t>TSU</t>
  </si>
  <si>
    <t>MAESTRÍA</t>
  </si>
  <si>
    <t>PROGRAMAS EDUCATIVOS (EVALUABLES Y NO EVALUABLES)</t>
  </si>
  <si>
    <t>Área del Conocimiento</t>
  </si>
  <si>
    <t xml:space="preserve">MATRICULA POR ÁREA DEL CONOCIMIENTO Y TIPO </t>
  </si>
  <si>
    <t>TSU/PA</t>
  </si>
  <si>
    <t>Licenciatura</t>
  </si>
  <si>
    <t>Posgrado</t>
  </si>
  <si>
    <t>Educación</t>
  </si>
  <si>
    <t>Artes y Humanidades</t>
  </si>
  <si>
    <t>Ciencias Sociales, Administración y Derecho</t>
  </si>
  <si>
    <t>Ciencias Naturales, Exactas y de la Computación</t>
  </si>
  <si>
    <t>Ingeniría, Manufactura y Construcción</t>
  </si>
  <si>
    <t>Agronomía y Veterinaria</t>
  </si>
  <si>
    <t>Salud</t>
  </si>
  <si>
    <t>Servicios</t>
  </si>
  <si>
    <t xml:space="preserve">NORMATIVA INSTITUCIONAL </t>
  </si>
  <si>
    <t>Actualizados en los últimos cinco años</t>
  </si>
  <si>
    <t xml:space="preserve">Año de aprobación </t>
  </si>
  <si>
    <t xml:space="preserve">Leyes y Reglamentos </t>
  </si>
  <si>
    <t>SI</t>
  </si>
  <si>
    <t>NO</t>
  </si>
  <si>
    <t xml:space="preserve">Ley Orgánica </t>
  </si>
  <si>
    <t xml:space="preserve">Estatuto General o Reglamento Orgánico </t>
  </si>
  <si>
    <t xml:space="preserve">Reglamento de Personal Académico </t>
  </si>
  <si>
    <t xml:space="preserve">Reglamento del Servicio Social </t>
  </si>
  <si>
    <t>La normativa institucional actual es la adecuada para sustentar el desarrollo de la universidad y hacer frente a los retos que ha identificado.</t>
  </si>
  <si>
    <t>La institución cuenta con un Consejo Consultivo de Vinculación Social</t>
  </si>
  <si>
    <t>PERSONAL ACADÉMICO</t>
  </si>
  <si>
    <t>H</t>
  </si>
  <si>
    <t>M</t>
  </si>
  <si>
    <t>T</t>
  </si>
  <si>
    <t>Número de profesores de tiempo completo</t>
  </si>
  <si>
    <t>Número de profesores de tiempo parcial (PMT y PA)</t>
  </si>
  <si>
    <t>Total de profesores</t>
  </si>
  <si>
    <t>% de profesores de tiempo completo</t>
  </si>
  <si>
    <t>Profesores de Tiempo Completo con:</t>
  </si>
  <si>
    <t>Especialidad</t>
  </si>
  <si>
    <t>Maestría</t>
  </si>
  <si>
    <t>Doctorado</t>
  </si>
  <si>
    <t>Posgrado en el área de su desempeño</t>
  </si>
  <si>
    <t>Doctorado en el área de su desempeño</t>
  </si>
  <si>
    <t>Pertenencia al SNI / SNC</t>
  </si>
  <si>
    <t>Perfil deseable PRODEP, reconocido por la SEP</t>
  </si>
  <si>
    <t>Participación en el programa de tutoría</t>
  </si>
  <si>
    <t>Profesores (PTC, PMT y PA) que reciben capacitación y/o actualización con al menos 40 horas por año</t>
  </si>
  <si>
    <t>% Profesores de Tiempo Completo con:</t>
  </si>
  <si>
    <t>Perfil deseable PROMEP, reconocido por la SEP</t>
  </si>
  <si>
    <t>PROGRAMAS EDUCATIVOS</t>
  </si>
  <si>
    <t>Concepto</t>
  </si>
  <si>
    <t xml:space="preserve">NUM. </t>
  </si>
  <si>
    <t>%</t>
  </si>
  <si>
    <t>Número y % de PE que realizaron estudios de factibilidad para buscar su pertinencia</t>
  </si>
  <si>
    <t>Número y % de PE actualizados</t>
  </si>
  <si>
    <t>Número y % de programas actualizados en los últimos cinco años</t>
  </si>
  <si>
    <t>Número y % de PE de TSU y Licenciatura evaluados por los CIEES</t>
  </si>
  <si>
    <t>Número y % de programas de TSU/PA y licenciatura en el nivel 1 de los CIEES</t>
  </si>
  <si>
    <t>Número y % de programas de TSU/PA y licenciatura en el nivel 2 de los CIEES</t>
  </si>
  <si>
    <t>Número y % de programas de TSU/PA y licenciatura en el nivel 3 de los CIEES</t>
  </si>
  <si>
    <t>Número y % de programas de TSU/PA y licenciatura acreditados</t>
  </si>
  <si>
    <t>Número y % de PE de TSU y Lic.  de calidad*</t>
  </si>
  <si>
    <t>Número y % de programas de posgrado reconocidos por el Programa Nacional de Posgrado de Calidad (PNPC SEP-CONACYT)</t>
  </si>
  <si>
    <t>Nota: En este caso las celdas o casillas sombreadas no deben ser llenadas, ya que no se solicita información en esa ubicación</t>
  </si>
  <si>
    <t>Matrícula Evaluable en PE de Calidad</t>
  </si>
  <si>
    <t>Núm.</t>
  </si>
  <si>
    <t>Número y % de matrícula de TSU y Lic. atendida en PE (evaluables) de calidad</t>
  </si>
  <si>
    <t>Número y % de Matrícula de PE de posgrado atendida en PE reconocidos por el Padrón Nacional de Posgrado (PNP SEP-CONACyT)</t>
  </si>
  <si>
    <t>Número y % de Matrícula de PE de posgrado atendida en PE reconocidos por el Programa de Fomento de la Calidad (PFC)</t>
  </si>
  <si>
    <t>Número y % de Matrícula de PE de posgrado atendida en PE reconocios por el Programa Nacional de Posgrado de Calida (PNPC SEP-CONACyT)</t>
  </si>
  <si>
    <t>* Considerar PE de calidad, los PE de TSU/PA y LIC que se encuentran en el Nivel 1 del padrón de PE evaluados por los CIEES o acreditados por un organismo reconocido por el COPAES.</t>
  </si>
  <si>
    <t>* Considerar PE de calidad, los PE de posgrado que están reconocidos en el Padron Nacional de Posgrado de Calidad o en el Padron de Fomento a la Calidad del CONACYT-SEP</t>
  </si>
  <si>
    <t>PROCESOS EDUCATIVOS</t>
  </si>
  <si>
    <t xml:space="preserve">NO. </t>
  </si>
  <si>
    <t>Número y % de becas otorgadas por la institución (TSU/PA, LIC. y Posgrado)</t>
  </si>
  <si>
    <t>Número y % de becas otorgadas por otros programas o instituciones (TSU/PA, Licenciatura y Posgrado)</t>
  </si>
  <si>
    <t>Total del número de becas</t>
  </si>
  <si>
    <t>Número y % de alumnos que reciben tutoría en PE de TSU/PA y LIC.</t>
  </si>
  <si>
    <t>Número y % de estudiantes realizan movilidad académica nacional</t>
  </si>
  <si>
    <t>Número y % de estudiantes que realizan movilidad nacional y que tiene valor curricular</t>
  </si>
  <si>
    <t>Número y % de estudiantes realizan movilidad académica internacional</t>
  </si>
  <si>
    <t>Número y % de estudiantes que realizan movilidad internacional y que tiene valor curricular</t>
  </si>
  <si>
    <t>Número y % de estudiantes de nuevo ingreso</t>
  </si>
  <si>
    <t>Número y % de estudiantes de nuevo ingreso que reciben cursos de regularización para atender sus deficiencias académicas</t>
  </si>
  <si>
    <t>Número y  % de PE de TSU y Licenciatura que aplican procesos colegiados de evaluación del aprendizaje</t>
  </si>
  <si>
    <t>Número y % de programas educativos de TSU y Licenciatura con tasa de titulación superior al 70 %</t>
  </si>
  <si>
    <t>Número y % de programas educativos de TSU y Licenciatura con tasa de retención del 1º. al 2do. año superior al 70 %</t>
  </si>
  <si>
    <t>Numero y % de satisfacción de los estudiantes (**)</t>
  </si>
  <si>
    <t>Para obtener el número y porcentaje de estos indicadores se debe considerar el cálculo de la tasa de titulación conforme a lo que se indicia en el Anexo I de la Guía.</t>
  </si>
  <si>
    <t>(**) Si se cuenta con este estudio se debe de incluir un texto como ANEXO INSTITUCIONAL que describa la forma en que se realiza esta actividad. Para obtener el porcentaje de este indicador hay que considerar el total de encuestados entre los que contestaron positivamente.</t>
  </si>
  <si>
    <t>RESULTADOS EDUCATIVOS</t>
  </si>
  <si>
    <t>Número y % de PE que aplican el EGEL a estudiantes egresados (Licenciatura)</t>
  </si>
  <si>
    <t>Número y % de estudiantes que aplicaron el EGEL (Licenciatura)</t>
  </si>
  <si>
    <t>Número y % de estudiantes que aprobaron el EGEL (Licenciatura)</t>
  </si>
  <si>
    <t>Número y % de estudiantes que aprobaron y que obtuvieron un resultado satisfactorio en el EGEL (Licenciatura)</t>
  </si>
  <si>
    <t>Número y % de estudiantes que aprobaron y que obtuvieron un resultado sobresaliente en el EGEL (Licenciatura)</t>
  </si>
  <si>
    <t>Número y % de PE que aplican el EGETSU a estudiantes egresados (TSU/PA)</t>
  </si>
  <si>
    <t>Número y % de estudiantes que aplicaron el EGETSU (TSU/PA)</t>
  </si>
  <si>
    <t>Número y % de estudiantes que aprobaron el EGETSU (TSU/PA)</t>
  </si>
  <si>
    <t>Número y % de estudiantes que aprobaron y que obtuvieron un resultado satisfactorio en el EGETSU (TSU/PA)</t>
  </si>
  <si>
    <t>Número y % de estudiantes que aprobaron y que obtuvieron un resultado sobresalientes en el EGETSU (TSU/PA)</t>
  </si>
  <si>
    <t>Número y % de PE de licenciatura/campus con estándar 1 del IDAP del CENEVAL</t>
  </si>
  <si>
    <t>Número y % de PE de licenciatura/campus con estándar 2 del IDAP del CENEVAL</t>
  </si>
  <si>
    <t>Número y % de PE de TSU/PA y Licenciatura que se actualizarán incorporando estudios de seguimiento de egresados</t>
  </si>
  <si>
    <t>Número y % de PE posgrado que se actualizarán incorporando estudios de seguimiento de egresados (graduados)</t>
  </si>
  <si>
    <t>Número y % de PE que se actualizarán incorporando estudios de empleadores</t>
  </si>
  <si>
    <t>Número y % de PE que se actualizarán incorporando el servicio social en el plan de estudios</t>
  </si>
  <si>
    <t>Número y % de PE que se actualizarán incorporando la práctica profesional en el plan de estudios</t>
  </si>
  <si>
    <t>Número y % de PE basados en competencias</t>
  </si>
  <si>
    <t>Número y % de PE que incorporan una segunda lengua (preferentemente el inglés) y que es requisito de egreso</t>
  </si>
  <si>
    <t>Número y % de PE que incorporan la temática del medio ambiente y el desarrollo sustentable en sus planes y/o programas de estudio</t>
  </si>
  <si>
    <t>Número y % de PE en los que el 80 % o más de sus egresados consiguieron empleo en menos de seis meses después de egresar</t>
  </si>
  <si>
    <t>Número y % de PE en los que el 80 % o más de sus titulados realizó alguna actividad laboral durante el primer año después de egresar y que coincidió o tuvo relación con sus estudios</t>
  </si>
  <si>
    <t>Conepto</t>
  </si>
  <si>
    <t>M1</t>
  </si>
  <si>
    <t>M2</t>
  </si>
  <si>
    <t>Núm</t>
  </si>
  <si>
    <t>Número y % de egresados de TSU/PA que consiguieron empleo en menos de seis meses despues de egresar</t>
  </si>
  <si>
    <t>Número y % de titulados de TSU/PA que realizó alguna actividad laboral despues de egresar y que coincidió o tuvo relación con sus estudios</t>
  </si>
  <si>
    <t>Número y % de egresados de licenciatura que consiguieron empleo en menos de seis meses despues de egresar</t>
  </si>
  <si>
    <t>Número y % de titulados de licenciatura que realizó alguna actividad laboral despues de egresar y que coincidió o tuvo relación con sus estudios</t>
  </si>
  <si>
    <t>Número y % de satisfacción de los egresados (**)</t>
  </si>
  <si>
    <t>Número y % de opiniones favorables sobre los resultados de los PE de la institución, de una muestra representafiva de la sociedad(**)</t>
  </si>
  <si>
    <t>Número y % de satisfacción de los empleadores sobre el desempeño de los egresados (**)</t>
  </si>
  <si>
    <t>(**) Si se cuenta con este estudio, incluir un texto como ANEXO INSTITUCIONAL que describa la forma en que se realiza esta actividad. Para obtener el porcentaje de este indicador hay que considerar el total de encuestados entre los que contestaron positivamente.</t>
  </si>
  <si>
    <t>M1: Corresponde al número inicial con el que se obtiene el porcentaje de cada concepto.</t>
  </si>
  <si>
    <t>M2: Corresponde al número final con el que se obtiene el porcentaje de cada concepto.</t>
  </si>
  <si>
    <t>GENERACIÓN Y APLICACIÓN DEL CONOCIMIENTO</t>
  </si>
  <si>
    <t>Número de LGAC registradas en el PROMEP</t>
  </si>
  <si>
    <t>Número y % de cuerpos académicos consolidados registrados en el PROMEP</t>
  </si>
  <si>
    <t>Número y % de cuerpos académicos en consolidación registrados en el PROMEP</t>
  </si>
  <si>
    <t>Número y % de cuerpos académicos en formación registrados en el PROMEP</t>
  </si>
  <si>
    <t>Total de cuerpos académicos registrados en el PROMEP</t>
  </si>
  <si>
    <t>INFRAESTRUCTURA: CÓMPUTO</t>
  </si>
  <si>
    <t>Total</t>
  </si>
  <si>
    <t>Obsoletas</t>
  </si>
  <si>
    <t>Dedicadas a los alumnos</t>
  </si>
  <si>
    <t>Dedicadas a los profesores</t>
  </si>
  <si>
    <t>Dedicadas al personal de apoyo</t>
  </si>
  <si>
    <t>Total de computadoras en la institución</t>
  </si>
  <si>
    <t>Relación de computadoras por alumno</t>
  </si>
  <si>
    <t>Relación de computadoras por profesor</t>
  </si>
  <si>
    <t>Número</t>
  </si>
  <si>
    <t>Número y % de computadores por personal de apoyo</t>
  </si>
  <si>
    <t>Si</t>
  </si>
  <si>
    <t>No</t>
  </si>
  <si>
    <t>¿Existe una política institucional para la adquisición de material informático? (**)</t>
  </si>
  <si>
    <t>¿Existen mecanismos para conocer la opinión de profesores y alumnos sobre la calidad de los servicios informáticos? (**)</t>
  </si>
  <si>
    <t>% de construcción de la red interna</t>
  </si>
  <si>
    <t>Área de conocimiento</t>
  </si>
  <si>
    <t>Matrícula</t>
  </si>
  <si>
    <t>Títulos</t>
  </si>
  <si>
    <t>Volúmenes</t>
  </si>
  <si>
    <t>B  / A</t>
  </si>
  <si>
    <t>C  / A</t>
  </si>
  <si>
    <t>Suscripciones a revista</t>
  </si>
  <si>
    <t>(A)</t>
  </si>
  <si>
    <t>(B)</t>
  </si>
  <si>
    <t>( C )</t>
  </si>
  <si>
    <t>Número y % de bibliotecas que cuentan con conexión a internet</t>
  </si>
  <si>
    <t>¿Existe una política institucional de adquisición de material bibliográfico? (**)</t>
  </si>
  <si>
    <t>¿Existen mecanismos para conocer la opinión de profesores y alumnos sobre la calidad de los servicios bibliotecarios? (**)</t>
  </si>
  <si>
    <t>(**) En caso afirmativo, incluir un texto como ANEXO INSTITUCIONAL que describa la forma en que se realiza esta actividad.</t>
  </si>
  <si>
    <t>INFRAESTRUCTURA: CUBÍCULOS</t>
  </si>
  <si>
    <t xml:space="preserve">Número y % de profesores de tiempo completo con cubículo individual o compartido </t>
  </si>
  <si>
    <t>GESTIÓN</t>
  </si>
  <si>
    <t>NUM.</t>
  </si>
  <si>
    <t>Número y % de recomendaciones emitidas por el Comité de Administración y Gestión de los CIEES, que han sido atendidas</t>
  </si>
  <si>
    <t>Número y % de funcionarios que han sido capacitados en planeación estratégica</t>
  </si>
  <si>
    <t>Número y % de funcionarios que han sido capacitados para la gestión de IES</t>
  </si>
  <si>
    <t>Monto y % de recursos autogenerados (ingresos propios) respecto al monto total del presupuesto (subsidio ordinario).</t>
  </si>
  <si>
    <t>Monto y % de recursos obtenidos para realizar transferencia tecnológica e innovación con el sector productivo respecto a los ingresos propios</t>
  </si>
  <si>
    <t>Monto y % de recursos generados por actividades de vinculación respecto a los ingresos propios</t>
  </si>
  <si>
    <t>Num</t>
  </si>
  <si>
    <t>La Institución cuenta con procesos certificados</t>
  </si>
  <si>
    <t>Numero de procesos certificados</t>
  </si>
  <si>
    <t>Procesos certificados</t>
  </si>
  <si>
    <t>Organismo Certificador</t>
  </si>
  <si>
    <t>Numero de la norma</t>
  </si>
  <si>
    <t>Año de Certificación</t>
  </si>
  <si>
    <t>Duración de la Certificación</t>
  </si>
  <si>
    <t>* Se puede insertar filas para listar los procesos certificados.</t>
  </si>
  <si>
    <t xml:space="preserve">¿Existen mecanismos para la evaluación del personal académico? (**)  </t>
  </si>
  <si>
    <t>¿Existen mecanismos para evaluar la eficiencia en la utilización de los recursos financieros? (**)</t>
  </si>
  <si>
    <t>¿Se realizan estudios para conocer las características, necesidades, circunstancias y expectativas de los estudiantes? (**)</t>
  </si>
  <si>
    <t>¿Se realiza investigación educativa para incidir en la superación del personal académico y en el aprendizaje de los estudiantes? (***)</t>
  </si>
  <si>
    <t>¿Se ha impulsado un Nuevo Modelo Educativo? (***)</t>
  </si>
  <si>
    <t>¿Se cuenta con un Programa Institucional de tutoría? (***)</t>
  </si>
  <si>
    <t>¿Se forma a los estudiantes con capacidades para la vida, actitudes favorables para "aprender a aprender" y habilidades para desempeñarse de manera productiva y competitiva en el mercado laboral? (**)</t>
  </si>
  <si>
    <t>(**) En caso afirmativo, incluir un texto como ANEXO INSTITUCIONAL que describa la forma en que se realiza esta actividad; y en su caso, presentar la evidencia que lo confirmen.</t>
  </si>
  <si>
    <t>(***) En caso afirmativo, incluir un texto como Anexo Institucional, con los resultados e impactos en la formación integral de estudiante; y en su caso, mencionar cuáles han sido los obtaculos y que estrategias se implementarán para su mejora</t>
  </si>
  <si>
    <t>Número y % de la tasa de retención por cohorte generacional del ciclo A; del 1ro. al 2do. Año en TSU/PA .</t>
  </si>
  <si>
    <t>Número y % de la tasa de retención por cohorte generacional del ciclo B; del 1ro. al 2do. Año en TSU/PA .</t>
  </si>
  <si>
    <t>Número y % de la tasa de retención por cohorte generacional del ciclo A; del 1ro. al 2do. Año en licenciatura.</t>
  </si>
  <si>
    <t>Número y % de la tasa de retención por cohorte generacional del ciclo B; del 1ro. al 2do. Año en licenciatura.</t>
  </si>
  <si>
    <t>Diciembre</t>
  </si>
  <si>
    <t>Número y % de programas de posgrado incluidos en el Padrón Nacional de Posgrado (PNP)</t>
  </si>
  <si>
    <t>Número y % de programas reconocios en el Programa de Fomento de la Calidad (PFC)</t>
  </si>
  <si>
    <t>Número y % de PE de TSU y Licenciatura que se actualizaron o incorporaron elementos de enfoques centrados en el estudiante o en el aprendizaje</t>
  </si>
  <si>
    <t>Número y % de PE de TSU y Licenciatura que tienen el currículo flexible</t>
  </si>
  <si>
    <t>Jun</t>
  </si>
  <si>
    <r>
      <t>Nivel</t>
    </r>
    <r>
      <rPr>
        <b/>
        <sz val="12"/>
        <rFont val="Montserrat"/>
      </rPr>
      <t xml:space="preserve"> </t>
    </r>
  </si>
  <si>
    <r>
      <t>Año</t>
    </r>
    <r>
      <rPr>
        <b/>
        <sz val="12"/>
        <rFont val="Montserrat"/>
      </rPr>
      <t xml:space="preserve"> </t>
    </r>
  </si>
  <si>
    <r>
      <t>Número</t>
    </r>
    <r>
      <rPr>
        <sz val="12"/>
        <rFont val="Montserrat"/>
      </rPr>
      <t xml:space="preserve"> PE</t>
    </r>
  </si>
  <si>
    <r>
      <t>Matrícula</t>
    </r>
    <r>
      <rPr>
        <sz val="12"/>
        <rFont val="Montserrat"/>
      </rPr>
      <t xml:space="preserve"> </t>
    </r>
  </si>
  <si>
    <r>
      <t>Cohorte generacional del ciclo A:</t>
    </r>
    <r>
      <rPr>
        <sz val="10"/>
        <rFont val="Montserrat"/>
      </rPr>
      <t xml:space="preserve"> Número de estudiantes de nuevo ingreso matrículados en el 1° período  de un ciclo escolar (Agosto - Diciembre).</t>
    </r>
  </si>
  <si>
    <r>
      <t xml:space="preserve">Cohorte generacional del ciclo B: </t>
    </r>
    <r>
      <rPr>
        <sz val="10"/>
        <rFont val="Montserrat"/>
      </rPr>
      <t>Número de estudiantes de nuevo ingreso matriculados en el 2° período de un ciclo escolar (Enero - Julio).</t>
    </r>
  </si>
  <si>
    <t xml:space="preserve">Reglamento de ingreso, egreso y titulación de estudiantes </t>
  </si>
  <si>
    <t>Junio</t>
  </si>
  <si>
    <t>ANEXO 6: FORMATO PARA CAPTURA INFORMACIÓN E INDICADORES BÁSICOS DE LA INSTITUCIÓN. PROFEXCE 2020-2021</t>
  </si>
  <si>
    <t>Número y % de becas otorgadas por el Gobierno Federal (TSU/PA y LIC)</t>
  </si>
  <si>
    <t>Número y % de becas otorgadas por el CONACyT (Esp. Maest. y Doc.)</t>
  </si>
  <si>
    <r>
      <t xml:space="preserve">Número y % de estudiantes titulados  por cohorte generacional del </t>
    </r>
    <r>
      <rPr>
        <b/>
        <sz val="10"/>
        <rFont val="Montserrat"/>
      </rPr>
      <t>ciclo B</t>
    </r>
    <r>
      <rPr>
        <sz val="10"/>
        <rFont val="Montserrat"/>
      </rPr>
      <t>; durante el primer año de egreso de TSU/PA.</t>
    </r>
  </si>
  <si>
    <r>
      <t xml:space="preserve">Número y % de estudiantes titulados  por cohorte generacional del </t>
    </r>
    <r>
      <rPr>
        <b/>
        <sz val="10"/>
        <rFont val="Montserrat"/>
      </rPr>
      <t>ciclo A</t>
    </r>
    <r>
      <rPr>
        <sz val="10"/>
        <rFont val="Montserrat"/>
      </rPr>
      <t>; durante el primer año de egreso de TSU/PA.</t>
    </r>
  </si>
  <si>
    <r>
      <t xml:space="preserve">Número y % de egresados (eficiencia terminal) por cohorte generacional del </t>
    </r>
    <r>
      <rPr>
        <b/>
        <sz val="10"/>
        <color theme="1"/>
        <rFont val="Montserrat"/>
      </rPr>
      <t>ciclo A</t>
    </r>
    <r>
      <rPr>
        <sz val="10"/>
        <color theme="1"/>
        <rFont val="Montserrat"/>
      </rPr>
      <t>; en TSU/PA.</t>
    </r>
  </si>
  <si>
    <r>
      <t xml:space="preserve">Número y % de egresados (eficiencia terminal) por cohorte generacional del </t>
    </r>
    <r>
      <rPr>
        <b/>
        <sz val="10"/>
        <color theme="1"/>
        <rFont val="Montserrat"/>
      </rPr>
      <t>ciclo B</t>
    </r>
    <r>
      <rPr>
        <sz val="10"/>
        <color theme="1"/>
        <rFont val="Montserrat"/>
      </rPr>
      <t>; en TSU/PA.</t>
    </r>
  </si>
  <si>
    <r>
      <t xml:space="preserve">Número y % de egresados (eficiencia terminal) por cohorte generacional del </t>
    </r>
    <r>
      <rPr>
        <b/>
        <sz val="10"/>
        <color theme="1"/>
        <rFont val="Montserrat"/>
      </rPr>
      <t>ciclo A</t>
    </r>
    <r>
      <rPr>
        <sz val="10"/>
        <color theme="1"/>
        <rFont val="Montserrat"/>
      </rPr>
      <t>; en licenciatura.</t>
    </r>
  </si>
  <si>
    <r>
      <t xml:space="preserve">Número y % de egresados (eficiencia terminal) por cohorte generacional del </t>
    </r>
    <r>
      <rPr>
        <b/>
        <sz val="10"/>
        <color theme="1"/>
        <rFont val="Montserrat"/>
      </rPr>
      <t>ciclo B</t>
    </r>
    <r>
      <rPr>
        <sz val="10"/>
        <color theme="1"/>
        <rFont val="Montserrat"/>
      </rPr>
      <t>; en licenciatura.</t>
    </r>
  </si>
  <si>
    <r>
      <t xml:space="preserve">Número y % de estudiantes titulados por cohorte generacional del </t>
    </r>
    <r>
      <rPr>
        <b/>
        <sz val="10"/>
        <rFont val="Montserrat"/>
      </rPr>
      <t>ciclo A</t>
    </r>
    <r>
      <rPr>
        <sz val="10"/>
        <rFont val="Montserrat"/>
      </rPr>
      <t xml:space="preserve">; durante el primer año de egreso de licenciatura. </t>
    </r>
  </si>
  <si>
    <r>
      <t xml:space="preserve">Número y % de estudiantes titulados por cohorte generacional del </t>
    </r>
    <r>
      <rPr>
        <b/>
        <sz val="10"/>
        <rFont val="Montserrat"/>
      </rPr>
      <t>ciclo B</t>
    </r>
    <r>
      <rPr>
        <sz val="10"/>
        <rFont val="Montserrat"/>
      </rPr>
      <t>; durante el primer año de egreso de licenciatura.</t>
    </r>
  </si>
  <si>
    <t>Ingeniería, Manufactura y Construcción</t>
  </si>
  <si>
    <t>Nota: Las celdas o casillas sombreadas no deben ser llenadas. Son Fórmulas para calcular automáticamente. Favor de no mover o modificar el formato. Introducir los datos sólo en las casillas en blanco.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</si>
</sst>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2">
    <font>
      <sz val="11"/>
      <color theme="1"/>
      <name val="Arial"/>
      <family val="2"/>
    </font>
    <font>
      <u/>
      <sz val="11"/>
      <color theme="10"/>
      <name val="Arial"/>
      <family val="2"/>
    </font>
    <font>
      <u/>
      <sz val="11"/>
      <color theme="11"/>
      <name val="Arial"/>
      <family val="2"/>
    </font>
    <font>
      <sz val="8"/>
      <color rgb="FF000000"/>
      <name val="Tahoma"/>
      <family val="2"/>
    </font>
    <font>
      <sz val="10"/>
      <name val="Montserrat"/>
    </font>
    <font>
      <sz val="11"/>
      <color theme="1"/>
      <name val="Montserrat"/>
    </font>
    <font>
      <b/>
      <sz val="12"/>
      <color indexed="9"/>
      <name val="Montserrat"/>
    </font>
    <font>
      <sz val="9"/>
      <name val="Montserrat"/>
    </font>
    <font>
      <b/>
      <sz val="10"/>
      <name val="Montserrat"/>
    </font>
    <font>
      <b/>
      <sz val="12"/>
      <name val="Montserrat"/>
    </font>
    <font>
      <sz val="12"/>
      <name val="Montserrat"/>
    </font>
    <font>
      <b/>
      <sz val="11"/>
      <name val="Montserrat"/>
    </font>
    <font>
      <sz val="11"/>
      <name val="Montserrat"/>
    </font>
    <font>
      <sz val="10"/>
      <color theme="1"/>
      <name val="Montserrat"/>
    </font>
    <font>
      <b/>
      <sz val="11"/>
      <color theme="1"/>
      <name val="Montserrat"/>
    </font>
    <font>
      <b/>
      <sz val="8"/>
      <name val="Montserrat"/>
    </font>
    <font>
      <sz val="8"/>
      <name val="Montserrat"/>
    </font>
    <font>
      <b/>
      <sz val="10"/>
      <color theme="1"/>
      <name val="Montserrat"/>
    </font>
    <font>
      <b/>
      <sz val="11"/>
      <color theme="0"/>
      <name val="Montserrat"/>
    </font>
    <font>
      <b/>
      <sz val="12"/>
      <color theme="0"/>
      <name val="Montserrat"/>
    </font>
    <font>
      <b/>
      <sz val="11"/>
      <color indexed="9"/>
      <name val="Montserrat"/>
    </font>
    <font>
      <b/>
      <sz val="10"/>
      <color theme="0"/>
      <name val="Montserrat"/>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47"/>
        <bgColor indexed="64"/>
      </patternFill>
    </fill>
    <fill>
      <patternFill patternType="solid">
        <fgColor rgb="FF9D2449"/>
        <bgColor indexed="64"/>
      </patternFill>
    </fill>
    <fill>
      <patternFill patternType="solid">
        <fgColor rgb="FFB38E5D"/>
        <bgColor indexed="64"/>
      </patternFill>
    </fill>
    <fill>
      <patternFill patternType="solid">
        <fgColor rgb="FFD4C19C"/>
        <bgColor indexed="64"/>
      </patternFill>
    </fill>
  </fills>
  <borders count="39">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style="thin">
        <color auto="1"/>
      </right>
      <top style="thin">
        <color auto="1"/>
      </top>
      <bottom/>
      <diagonal/>
    </border>
    <border>
      <left/>
      <right/>
      <top style="thin">
        <color auto="1"/>
      </top>
      <bottom/>
      <diagonal/>
    </border>
    <border>
      <left style="thin">
        <color auto="1"/>
      </left>
      <right style="thin">
        <color auto="1"/>
      </right>
      <top/>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style="thin">
        <color auto="1"/>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hair">
        <color auto="1"/>
      </left>
      <right/>
      <top style="hair">
        <color auto="1"/>
      </top>
      <bottom style="hair">
        <color auto="1"/>
      </bottom>
      <diagonal/>
    </border>
    <border>
      <left style="thin">
        <color auto="1"/>
      </left>
      <right/>
      <top/>
      <bottom/>
      <diagonal/>
    </border>
    <border>
      <left/>
      <right style="thin">
        <color auto="1"/>
      </right>
      <top/>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top style="thin">
        <color auto="1"/>
      </top>
      <bottom style="hair">
        <color auto="1"/>
      </bottom>
      <diagonal/>
    </border>
    <border>
      <left/>
      <right/>
      <top style="hair">
        <color auto="1"/>
      </top>
      <bottom style="hair">
        <color auto="1"/>
      </bottom>
      <diagonal/>
    </border>
    <border>
      <left style="hair">
        <color auto="1"/>
      </left>
      <right/>
      <top style="hair">
        <color auto="1"/>
      </top>
      <bottom style="thin">
        <color auto="1"/>
      </bottom>
      <diagonal/>
    </border>
    <border>
      <left/>
      <right/>
      <top style="hair">
        <color auto="1"/>
      </top>
      <bottom style="thin">
        <color auto="1"/>
      </bottom>
      <diagonal/>
    </border>
    <border>
      <left/>
      <right style="hair">
        <color auto="1"/>
      </right>
      <top style="hair">
        <color auto="1"/>
      </top>
      <bottom style="thin">
        <color auto="1"/>
      </bottom>
      <diagonal/>
    </border>
    <border>
      <left style="thin">
        <color auto="1"/>
      </left>
      <right style="hair">
        <color auto="1"/>
      </right>
      <top style="hair">
        <color auto="1"/>
      </top>
      <bottom/>
      <diagonal/>
    </border>
    <border>
      <left/>
      <right style="hair">
        <color auto="1"/>
      </right>
      <top style="hair">
        <color auto="1"/>
      </top>
      <bottom style="hair">
        <color auto="1"/>
      </bottom>
      <diagonal/>
    </border>
    <border>
      <left/>
      <right style="thin">
        <color auto="1"/>
      </right>
      <top style="hair">
        <color auto="1"/>
      </top>
      <bottom style="hair">
        <color auto="1"/>
      </bottom>
      <diagonal/>
    </border>
  </borders>
  <cellStyleXfs count="3">
    <xf numFmtId="0" fontId="0" fillId="0" borderId="0"/>
    <xf numFmtId="0" fontId="1" fillId="0" borderId="0" applyNumberFormat="0" applyFill="0" applyBorder="0" applyAlignment="0" applyProtection="0"/>
    <xf numFmtId="0" fontId="2" fillId="0" borderId="0" applyNumberFormat="0" applyFill="0" applyBorder="0" applyAlignment="0" applyProtection="0"/>
  </cellStyleXfs>
  <cellXfs count="374">
    <xf numFmtId="0" fontId="0" fillId="0" borderId="0" xfId="0"/>
    <xf numFmtId="0" fontId="4" fillId="0" borderId="0" xfId="0" applyFont="1" applyAlignment="1">
      <alignment horizontal="center" vertical="center"/>
    </xf>
    <xf numFmtId="0" fontId="5" fillId="0" borderId="0" xfId="0" applyFont="1"/>
    <xf numFmtId="0" fontId="5" fillId="0" borderId="0" xfId="0" applyFont="1" applyAlignment="1">
      <alignment horizontal="justify" vertical="justify"/>
    </xf>
    <xf numFmtId="0" fontId="7" fillId="0" borderId="0" xfId="0" applyFont="1"/>
    <xf numFmtId="0" fontId="8" fillId="6" borderId="7" xfId="0" applyFont="1" applyFill="1" applyBorder="1" applyAlignment="1">
      <alignment horizontal="justify" vertical="justify"/>
    </xf>
    <xf numFmtId="0" fontId="8" fillId="6" borderId="7" xfId="0" applyFont="1" applyFill="1" applyBorder="1" applyAlignment="1">
      <alignment horizontal="center" vertical="center"/>
    </xf>
    <xf numFmtId="0" fontId="4" fillId="0" borderId="8" xfId="0" applyFont="1" applyFill="1" applyBorder="1" applyAlignment="1">
      <alignment horizontal="justify" vertical="justify"/>
    </xf>
    <xf numFmtId="3" fontId="4" fillId="0" borderId="9" xfId="0" applyNumberFormat="1" applyFont="1" applyBorder="1"/>
    <xf numFmtId="3" fontId="4" fillId="0" borderId="10" xfId="0" applyNumberFormat="1" applyFont="1" applyBorder="1"/>
    <xf numFmtId="0" fontId="4" fillId="0" borderId="11" xfId="0" applyFont="1" applyFill="1" applyBorder="1" applyAlignment="1">
      <alignment horizontal="justify" vertical="justify"/>
    </xf>
    <xf numFmtId="3" fontId="4" fillId="0" borderId="12" xfId="0" applyNumberFormat="1" applyFont="1" applyBorder="1"/>
    <xf numFmtId="3" fontId="4" fillId="0" borderId="13" xfId="0" applyNumberFormat="1" applyFont="1" applyBorder="1"/>
    <xf numFmtId="0" fontId="4" fillId="0" borderId="0" xfId="0" applyFont="1" applyFill="1" applyBorder="1" applyAlignment="1">
      <alignment horizontal="justify" vertical="justify"/>
    </xf>
    <xf numFmtId="3" fontId="4" fillId="0" borderId="0" xfId="0" applyNumberFormat="1" applyFont="1" applyBorder="1"/>
    <xf numFmtId="3" fontId="4" fillId="0" borderId="0" xfId="0" applyNumberFormat="1" applyFont="1" applyBorder="1" applyAlignment="1">
      <alignment horizontal="right"/>
    </xf>
    <xf numFmtId="0" fontId="4" fillId="0" borderId="0" xfId="0" applyFont="1" applyBorder="1"/>
    <xf numFmtId="3" fontId="4" fillId="2" borderId="9" xfId="0" applyNumberFormat="1" applyFont="1" applyFill="1" applyBorder="1"/>
    <xf numFmtId="3" fontId="4" fillId="2" borderId="10" xfId="0" applyNumberFormat="1" applyFont="1" applyFill="1" applyBorder="1"/>
    <xf numFmtId="3" fontId="4" fillId="2" borderId="12" xfId="0" applyNumberFormat="1" applyFont="1" applyFill="1" applyBorder="1"/>
    <xf numFmtId="3" fontId="4" fillId="2" borderId="13" xfId="0" applyNumberFormat="1" applyFont="1" applyFill="1" applyBorder="1"/>
    <xf numFmtId="3" fontId="4" fillId="0" borderId="0" xfId="0" applyNumberFormat="1" applyFont="1" applyFill="1" applyBorder="1"/>
    <xf numFmtId="3" fontId="4" fillId="0" borderId="0" xfId="0" applyNumberFormat="1" applyFont="1" applyFill="1" applyBorder="1" applyAlignment="1">
      <alignment horizontal="right"/>
    </xf>
    <xf numFmtId="0" fontId="8" fillId="0" borderId="0" xfId="0" applyFont="1" applyFill="1" applyBorder="1" applyAlignment="1">
      <alignment vertical="justify"/>
    </xf>
    <xf numFmtId="0" fontId="12" fillId="0" borderId="8" xfId="0" applyFont="1" applyFill="1" applyBorder="1" applyAlignment="1">
      <alignment horizontal="justify" vertical="justify"/>
    </xf>
    <xf numFmtId="0" fontId="12" fillId="0" borderId="17" xfId="0" applyFont="1" applyFill="1" applyBorder="1" applyAlignment="1">
      <alignment horizontal="justify" vertical="justify"/>
    </xf>
    <xf numFmtId="3" fontId="4" fillId="0" borderId="18" xfId="0" applyNumberFormat="1" applyFont="1" applyBorder="1"/>
    <xf numFmtId="0" fontId="4" fillId="0" borderId="18" xfId="0" applyFont="1" applyBorder="1"/>
    <xf numFmtId="3" fontId="4" fillId="0" borderId="19" xfId="0" applyNumberFormat="1" applyFont="1" applyBorder="1"/>
    <xf numFmtId="0" fontId="8" fillId="0" borderId="11" xfId="0" applyFont="1" applyFill="1" applyBorder="1" applyAlignment="1">
      <alignment horizontal="right" vertical="justify"/>
    </xf>
    <xf numFmtId="3" fontId="4" fillId="2" borderId="33" xfId="0" applyNumberFormat="1" applyFont="1" applyFill="1" applyBorder="1"/>
    <xf numFmtId="0" fontId="8" fillId="0" borderId="15" xfId="0" applyFont="1" applyBorder="1" applyAlignment="1"/>
    <xf numFmtId="0" fontId="8" fillId="0" borderId="0" xfId="0" applyFont="1" applyBorder="1" applyAlignment="1"/>
    <xf numFmtId="0" fontId="4" fillId="0" borderId="2" xfId="0" applyFont="1" applyBorder="1" applyAlignment="1"/>
    <xf numFmtId="0" fontId="4" fillId="0" borderId="7" xfId="0" applyFont="1" applyBorder="1"/>
    <xf numFmtId="0" fontId="4" fillId="0" borderId="2" xfId="0" applyFont="1" applyBorder="1" applyAlignment="1">
      <alignment wrapText="1"/>
    </xf>
    <xf numFmtId="3" fontId="4" fillId="0" borderId="9" xfId="0" applyNumberFormat="1" applyFont="1" applyBorder="1" applyAlignment="1">
      <alignment horizontal="right" wrapText="1"/>
    </xf>
    <xf numFmtId="3" fontId="4" fillId="2" borderId="9" xfId="0" applyNumberFormat="1" applyFont="1" applyFill="1" applyBorder="1" applyAlignment="1">
      <alignment horizontal="right" wrapText="1"/>
    </xf>
    <xf numFmtId="3" fontId="4" fillId="0" borderId="9" xfId="0" applyNumberFormat="1" applyFont="1" applyFill="1" applyBorder="1" applyAlignment="1">
      <alignment horizontal="right" wrapText="1"/>
    </xf>
    <xf numFmtId="3" fontId="4" fillId="3" borderId="9" xfId="0" applyNumberFormat="1" applyFont="1" applyFill="1" applyBorder="1" applyAlignment="1">
      <alignment horizontal="right" wrapText="1"/>
    </xf>
    <xf numFmtId="3" fontId="4" fillId="2" borderId="10" xfId="0" applyNumberFormat="1" applyFont="1" applyFill="1" applyBorder="1" applyAlignment="1">
      <alignment horizontal="right" wrapText="1"/>
    </xf>
    <xf numFmtId="0" fontId="13" fillId="0" borderId="17" xfId="0" applyFont="1" applyFill="1" applyBorder="1" applyAlignment="1">
      <alignment horizontal="justify" vertical="justify"/>
    </xf>
    <xf numFmtId="3" fontId="4" fillId="0" borderId="18" xfId="0" applyNumberFormat="1" applyFont="1" applyBorder="1" applyAlignment="1">
      <alignment horizontal="right" wrapText="1"/>
    </xf>
    <xf numFmtId="3" fontId="4" fillId="2" borderId="18" xfId="0" applyNumberFormat="1" applyFont="1" applyFill="1" applyBorder="1" applyAlignment="1">
      <alignment horizontal="right" wrapText="1"/>
    </xf>
    <xf numFmtId="3" fontId="4" fillId="0" borderId="18" xfId="0" applyNumberFormat="1" applyFont="1" applyFill="1" applyBorder="1" applyAlignment="1">
      <alignment horizontal="right" wrapText="1"/>
    </xf>
    <xf numFmtId="3" fontId="4" fillId="3" borderId="18" xfId="0" applyNumberFormat="1" applyFont="1" applyFill="1" applyBorder="1" applyAlignment="1">
      <alignment horizontal="right" wrapText="1"/>
    </xf>
    <xf numFmtId="3" fontId="4" fillId="2" borderId="19" xfId="0" applyNumberFormat="1" applyFont="1" applyFill="1" applyBorder="1" applyAlignment="1">
      <alignment horizontal="right" wrapText="1"/>
    </xf>
    <xf numFmtId="0" fontId="4" fillId="0" borderId="17" xfId="0" applyFont="1" applyFill="1" applyBorder="1" applyAlignment="1">
      <alignment horizontal="justify" vertical="justify"/>
    </xf>
    <xf numFmtId="3" fontId="4" fillId="2" borderId="12" xfId="0" applyNumberFormat="1" applyFont="1" applyFill="1" applyBorder="1" applyAlignment="1">
      <alignment horizontal="right" wrapText="1"/>
    </xf>
    <xf numFmtId="3" fontId="4" fillId="2" borderId="13" xfId="0" applyNumberFormat="1" applyFont="1" applyFill="1" applyBorder="1" applyAlignment="1">
      <alignment horizontal="right" wrapText="1"/>
    </xf>
    <xf numFmtId="3" fontId="4" fillId="3" borderId="19" xfId="0" applyNumberFormat="1" applyFont="1" applyFill="1" applyBorder="1" applyAlignment="1">
      <alignment horizontal="right" wrapText="1"/>
    </xf>
    <xf numFmtId="0" fontId="13" fillId="0" borderId="11" xfId="0" applyFont="1" applyFill="1" applyBorder="1" applyAlignment="1">
      <alignment horizontal="justify" vertical="center"/>
    </xf>
    <xf numFmtId="3" fontId="4" fillId="0" borderId="12" xfId="0" applyNumberFormat="1" applyFont="1" applyBorder="1" applyAlignment="1">
      <alignment horizontal="right" wrapText="1"/>
    </xf>
    <xf numFmtId="3" fontId="4" fillId="0" borderId="12" xfId="0" applyNumberFormat="1" applyFont="1" applyFill="1" applyBorder="1" applyAlignment="1">
      <alignment horizontal="right" wrapText="1"/>
    </xf>
    <xf numFmtId="0" fontId="4" fillId="0" borderId="8" xfId="0" applyFont="1" applyFill="1" applyBorder="1" applyAlignment="1">
      <alignment horizontal="justify" vertical="justify" wrapText="1"/>
    </xf>
    <xf numFmtId="164" fontId="4" fillId="2" borderId="9" xfId="0" applyNumberFormat="1" applyFont="1" applyFill="1" applyBorder="1" applyAlignment="1">
      <alignment horizontal="right" wrapText="1"/>
    </xf>
    <xf numFmtId="164" fontId="4" fillId="2" borderId="10" xfId="0" applyNumberFormat="1" applyFont="1" applyFill="1" applyBorder="1" applyAlignment="1">
      <alignment horizontal="right" wrapText="1"/>
    </xf>
    <xf numFmtId="0" fontId="4" fillId="0" borderId="17" xfId="0" applyFont="1" applyFill="1" applyBorder="1" applyAlignment="1">
      <alignment horizontal="justify" vertical="justify" wrapText="1"/>
    </xf>
    <xf numFmtId="164" fontId="4" fillId="2" borderId="18" xfId="0" applyNumberFormat="1" applyFont="1" applyFill="1" applyBorder="1" applyAlignment="1">
      <alignment horizontal="right" wrapText="1"/>
    </xf>
    <xf numFmtId="164" fontId="4" fillId="2" borderId="19" xfId="0" applyNumberFormat="1" applyFont="1" applyFill="1" applyBorder="1" applyAlignment="1">
      <alignment horizontal="right" wrapText="1"/>
    </xf>
    <xf numFmtId="0" fontId="13" fillId="0" borderId="17" xfId="0" applyFont="1" applyFill="1" applyBorder="1" applyAlignment="1">
      <alignment horizontal="justify" vertical="justify" wrapText="1"/>
    </xf>
    <xf numFmtId="0" fontId="13" fillId="0" borderId="11" xfId="0" applyFont="1" applyFill="1" applyBorder="1" applyAlignment="1">
      <alignment horizontal="justify" vertical="center" wrapText="1"/>
    </xf>
    <xf numFmtId="164" fontId="4" fillId="2" borderId="12" xfId="0" applyNumberFormat="1" applyFont="1" applyFill="1" applyBorder="1" applyAlignment="1">
      <alignment horizontal="right" wrapText="1"/>
    </xf>
    <xf numFmtId="164" fontId="4" fillId="2" borderId="13" xfId="0" applyNumberFormat="1" applyFont="1" applyFill="1" applyBorder="1" applyAlignment="1">
      <alignment horizontal="right" wrapText="1"/>
    </xf>
    <xf numFmtId="0" fontId="8" fillId="0" borderId="0" xfId="0" applyFont="1"/>
    <xf numFmtId="0" fontId="4" fillId="0" borderId="8" xfId="0" applyFont="1" applyFill="1" applyBorder="1" applyAlignment="1">
      <alignment horizontal="justify" vertical="center" wrapText="1"/>
    </xf>
    <xf numFmtId="0" fontId="4" fillId="0" borderId="9" xfId="0" applyFont="1" applyFill="1" applyBorder="1" applyAlignment="1">
      <alignment horizontal="center"/>
    </xf>
    <xf numFmtId="165" fontId="4" fillId="2" borderId="18" xfId="0" applyNumberFormat="1" applyFont="1" applyFill="1" applyBorder="1" applyAlignment="1">
      <alignment horizontal="right" vertical="center"/>
    </xf>
    <xf numFmtId="165" fontId="4" fillId="2" borderId="10" xfId="0" applyNumberFormat="1" applyFont="1" applyFill="1" applyBorder="1" applyAlignment="1">
      <alignment horizontal="right" vertical="center"/>
    </xf>
    <xf numFmtId="0" fontId="4" fillId="0" borderId="17" xfId="0" applyFont="1" applyFill="1" applyBorder="1" applyAlignment="1">
      <alignment horizontal="justify" vertical="center" wrapText="1"/>
    </xf>
    <xf numFmtId="3" fontId="4" fillId="0" borderId="18" xfId="0" applyNumberFormat="1" applyFont="1" applyBorder="1" applyAlignment="1">
      <alignment horizontal="right" vertical="center"/>
    </xf>
    <xf numFmtId="165" fontId="4" fillId="2" borderId="19" xfId="0" applyNumberFormat="1" applyFont="1" applyFill="1" applyBorder="1" applyAlignment="1">
      <alignment horizontal="right" vertical="center"/>
    </xf>
    <xf numFmtId="165" fontId="4" fillId="0" borderId="18" xfId="0" applyNumberFormat="1" applyFont="1" applyFill="1" applyBorder="1" applyAlignment="1">
      <alignment horizontal="right" vertical="center"/>
    </xf>
    <xf numFmtId="3" fontId="4" fillId="3" borderId="12" xfId="0" applyNumberFormat="1" applyFont="1" applyFill="1" applyBorder="1" applyAlignment="1">
      <alignment horizontal="right" vertical="center"/>
    </xf>
    <xf numFmtId="165" fontId="4" fillId="3" borderId="12" xfId="0" applyNumberFormat="1" applyFont="1" applyFill="1" applyBorder="1" applyAlignment="1">
      <alignment horizontal="right" vertical="center"/>
    </xf>
    <xf numFmtId="165" fontId="4" fillId="3" borderId="13" xfId="0" applyNumberFormat="1" applyFont="1" applyFill="1" applyBorder="1" applyAlignment="1">
      <alignment horizontal="right" vertical="center"/>
    </xf>
    <xf numFmtId="0" fontId="4" fillId="0" borderId="8" xfId="0" applyFont="1" applyFill="1" applyBorder="1" applyAlignment="1">
      <alignment vertical="center" wrapText="1"/>
    </xf>
    <xf numFmtId="0" fontId="5" fillId="0" borderId="9" xfId="0" applyFont="1" applyBorder="1"/>
    <xf numFmtId="0" fontId="5" fillId="0" borderId="9" xfId="0" applyFont="1" applyFill="1" applyBorder="1"/>
    <xf numFmtId="0" fontId="13" fillId="0" borderId="17" xfId="0" applyFont="1" applyFill="1" applyBorder="1" applyAlignment="1">
      <alignment vertical="center" wrapText="1"/>
    </xf>
    <xf numFmtId="0" fontId="13" fillId="0" borderId="11" xfId="0" applyFont="1" applyFill="1" applyBorder="1" applyAlignment="1">
      <alignment vertical="center" wrapText="1"/>
    </xf>
    <xf numFmtId="0" fontId="8" fillId="0" borderId="0" xfId="0" applyFont="1" applyFill="1" applyBorder="1" applyAlignment="1">
      <alignment horizontal="justify" vertical="justify"/>
    </xf>
    <xf numFmtId="3" fontId="4" fillId="0" borderId="9" xfId="0" applyNumberFormat="1" applyFont="1" applyBorder="1" applyAlignment="1">
      <alignment horizontal="right" vertical="center"/>
    </xf>
    <xf numFmtId="165" fontId="4" fillId="2" borderId="9" xfId="0" applyNumberFormat="1" applyFont="1" applyFill="1" applyBorder="1" applyAlignment="1">
      <alignment horizontal="right" vertical="center"/>
    </xf>
    <xf numFmtId="165" fontId="4" fillId="0" borderId="9" xfId="0" applyNumberFormat="1" applyFont="1" applyFill="1" applyBorder="1" applyAlignment="1">
      <alignment horizontal="right" vertical="center"/>
    </xf>
    <xf numFmtId="164" fontId="4" fillId="2" borderId="18" xfId="0" applyNumberFormat="1" applyFont="1" applyFill="1" applyBorder="1" applyAlignment="1">
      <alignment horizontal="right" vertical="center"/>
    </xf>
    <xf numFmtId="3" fontId="4" fillId="0" borderId="18" xfId="0" applyNumberFormat="1" applyFont="1" applyFill="1" applyBorder="1" applyAlignment="1">
      <alignment horizontal="right" vertical="center"/>
    </xf>
    <xf numFmtId="0" fontId="4" fillId="0" borderId="17" xfId="0" applyFont="1" applyFill="1" applyBorder="1" applyAlignment="1">
      <alignment horizontal="justify" vertical="center"/>
    </xf>
    <xf numFmtId="3" fontId="4" fillId="2" borderId="18" xfId="0" applyNumberFormat="1" applyFont="1" applyFill="1" applyBorder="1" applyAlignment="1">
      <alignment horizontal="right" vertical="center"/>
    </xf>
    <xf numFmtId="0" fontId="13" fillId="0" borderId="17" xfId="0" applyFont="1" applyFill="1" applyBorder="1" applyAlignment="1">
      <alignment horizontal="justify" vertical="center"/>
    </xf>
    <xf numFmtId="164" fontId="4" fillId="0" borderId="18" xfId="0" applyNumberFormat="1" applyFont="1" applyFill="1" applyBorder="1" applyAlignment="1">
      <alignment horizontal="right" vertical="center"/>
    </xf>
    <xf numFmtId="0" fontId="8" fillId="0" borderId="0" xfId="0" applyFont="1" applyBorder="1" applyAlignment="1">
      <alignment vertical="top" wrapText="1"/>
    </xf>
    <xf numFmtId="164" fontId="4" fillId="3" borderId="18" xfId="0" applyNumberFormat="1" applyFont="1" applyFill="1" applyBorder="1" applyAlignment="1">
      <alignment horizontal="right" vertical="center"/>
    </xf>
    <xf numFmtId="0" fontId="4" fillId="0" borderId="11" xfId="0" applyFont="1" applyFill="1" applyBorder="1" applyAlignment="1">
      <alignment horizontal="justify" vertical="center"/>
    </xf>
    <xf numFmtId="3" fontId="4" fillId="0" borderId="12" xfId="0" applyNumberFormat="1" applyFont="1" applyBorder="1" applyAlignment="1">
      <alignment horizontal="right" vertical="center"/>
    </xf>
    <xf numFmtId="0" fontId="8" fillId="0" borderId="0" xfId="0" applyFont="1" applyAlignment="1">
      <alignment vertical="center" wrapText="1"/>
    </xf>
    <xf numFmtId="0" fontId="5" fillId="0" borderId="0" xfId="0" applyFont="1" applyBorder="1"/>
    <xf numFmtId="0" fontId="4" fillId="0" borderId="8" xfId="0" applyFont="1" applyFill="1" applyBorder="1" applyAlignment="1">
      <alignment horizontal="justify" vertical="center"/>
    </xf>
    <xf numFmtId="165" fontId="4" fillId="0" borderId="9" xfId="0" applyNumberFormat="1" applyFont="1" applyBorder="1" applyAlignment="1">
      <alignment horizontal="right" vertical="center"/>
    </xf>
    <xf numFmtId="0" fontId="5" fillId="0" borderId="0" xfId="0" applyFont="1" applyAlignment="1"/>
    <xf numFmtId="165" fontId="4" fillId="0" borderId="18" xfId="0" applyNumberFormat="1" applyFont="1" applyBorder="1" applyAlignment="1">
      <alignment horizontal="right" vertical="center"/>
    </xf>
    <xf numFmtId="0" fontId="5" fillId="0" borderId="18" xfId="0" applyFont="1" applyBorder="1"/>
    <xf numFmtId="0" fontId="5" fillId="0" borderId="18" xfId="0" applyFont="1" applyFill="1" applyBorder="1"/>
    <xf numFmtId="0" fontId="13" fillId="0" borderId="17" xfId="0" applyFont="1" applyFill="1" applyBorder="1" applyAlignment="1">
      <alignment horizontal="justify" vertical="center" wrapText="1"/>
    </xf>
    <xf numFmtId="0" fontId="13" fillId="0" borderId="17" xfId="0" applyFont="1" applyFill="1" applyBorder="1" applyAlignment="1">
      <alignment horizontal="justify" vertical="top"/>
    </xf>
    <xf numFmtId="0" fontId="8" fillId="0" borderId="0" xfId="0" applyFont="1" applyBorder="1" applyAlignment="1">
      <alignment vertical="center" wrapText="1"/>
    </xf>
    <xf numFmtId="165" fontId="4" fillId="0" borderId="12" xfId="0" applyNumberFormat="1" applyFont="1" applyBorder="1" applyAlignment="1">
      <alignment horizontal="right" vertical="center"/>
    </xf>
    <xf numFmtId="165" fontId="4" fillId="2" borderId="12" xfId="0" applyNumberFormat="1" applyFont="1" applyFill="1" applyBorder="1" applyAlignment="1">
      <alignment horizontal="right" vertical="center"/>
    </xf>
    <xf numFmtId="165" fontId="4" fillId="0" borderId="12" xfId="0" applyNumberFormat="1" applyFont="1" applyFill="1" applyBorder="1" applyAlignment="1">
      <alignment horizontal="right" vertical="center"/>
    </xf>
    <xf numFmtId="165" fontId="4" fillId="2" borderId="13" xfId="0" applyNumberFormat="1" applyFont="1" applyFill="1" applyBorder="1" applyAlignment="1">
      <alignment horizontal="right" vertical="center"/>
    </xf>
    <xf numFmtId="165" fontId="4" fillId="0" borderId="0" xfId="0" applyNumberFormat="1" applyFont="1" applyFill="1" applyBorder="1" applyAlignment="1">
      <alignment horizontal="right" vertical="center"/>
    </xf>
    <xf numFmtId="0" fontId="8" fillId="4" borderId="7" xfId="0" applyFont="1" applyFill="1" applyBorder="1" applyAlignment="1">
      <alignment horizontal="center" vertical="justify"/>
    </xf>
    <xf numFmtId="0" fontId="8" fillId="0" borderId="9" xfId="0" applyFont="1" applyFill="1" applyBorder="1" applyAlignment="1">
      <alignment vertical="center"/>
    </xf>
    <xf numFmtId="0" fontId="8" fillId="0" borderId="9" xfId="0" applyFont="1" applyFill="1" applyBorder="1" applyAlignment="1">
      <alignment horizontal="center" vertical="center"/>
    </xf>
    <xf numFmtId="0" fontId="5" fillId="0" borderId="0" xfId="0" applyFont="1" applyFill="1"/>
    <xf numFmtId="0" fontId="8" fillId="0" borderId="18" xfId="0" applyFont="1" applyFill="1" applyBorder="1" applyAlignment="1">
      <alignment vertical="center"/>
    </xf>
    <xf numFmtId="0" fontId="8" fillId="0" borderId="18" xfId="0" applyFont="1" applyFill="1" applyBorder="1" applyAlignment="1">
      <alignment horizontal="center" vertical="center"/>
    </xf>
    <xf numFmtId="4" fontId="8" fillId="0" borderId="18" xfId="0" applyNumberFormat="1" applyFont="1" applyFill="1" applyBorder="1" applyAlignment="1">
      <alignment vertical="center"/>
    </xf>
    <xf numFmtId="4" fontId="12" fillId="0" borderId="18" xfId="0" applyNumberFormat="1" applyFont="1" applyFill="1" applyBorder="1" applyAlignment="1">
      <alignment horizontal="center" vertical="center"/>
    </xf>
    <xf numFmtId="1" fontId="4" fillId="2" borderId="18" xfId="0" applyNumberFormat="1" applyFont="1" applyFill="1" applyBorder="1" applyAlignment="1">
      <alignment horizontal="right" vertical="center"/>
    </xf>
    <xf numFmtId="0" fontId="4" fillId="0" borderId="18" xfId="0" applyFont="1" applyFill="1" applyBorder="1" applyAlignment="1">
      <alignment horizontal="justify" vertical="justify"/>
    </xf>
    <xf numFmtId="0" fontId="4" fillId="0" borderId="12" xfId="0" applyFont="1" applyFill="1" applyBorder="1" applyAlignment="1">
      <alignment horizontal="justify" vertical="justify"/>
    </xf>
    <xf numFmtId="0" fontId="8" fillId="0" borderId="0" xfId="0" applyFont="1" applyBorder="1" applyAlignment="1">
      <alignment horizontal="left" wrapText="1"/>
    </xf>
    <xf numFmtId="0" fontId="4" fillId="0" borderId="8" xfId="0" applyFont="1" applyBorder="1" applyAlignment="1">
      <alignment horizontal="justify" vertical="top"/>
    </xf>
    <xf numFmtId="0" fontId="4" fillId="0" borderId="17" xfId="0" applyFont="1" applyBorder="1" applyAlignment="1">
      <alignment horizontal="justify" vertical="center"/>
    </xf>
    <xf numFmtId="0" fontId="12" fillId="0" borderId="11" xfId="0" applyFont="1" applyFill="1" applyBorder="1" applyAlignment="1">
      <alignment horizontal="justify" vertical="center"/>
    </xf>
    <xf numFmtId="3" fontId="4" fillId="0" borderId="0" xfId="0" applyNumberFormat="1" applyFont="1" applyFill="1" applyBorder="1" applyAlignment="1">
      <alignment horizontal="right" vertical="center"/>
    </xf>
    <xf numFmtId="3" fontId="4" fillId="0" borderId="10" xfId="0" applyNumberFormat="1" applyFont="1" applyBorder="1" applyAlignment="1">
      <alignment horizontal="right" vertical="center"/>
    </xf>
    <xf numFmtId="3" fontId="4" fillId="0" borderId="19" xfId="0" applyNumberFormat="1" applyFont="1" applyBorder="1" applyAlignment="1">
      <alignment horizontal="right" vertical="center"/>
    </xf>
    <xf numFmtId="3" fontId="4" fillId="2" borderId="12" xfId="0" applyNumberFormat="1" applyFont="1" applyFill="1" applyBorder="1" applyAlignment="1">
      <alignment horizontal="right" vertical="center"/>
    </xf>
    <xf numFmtId="3" fontId="4" fillId="2" borderId="13" xfId="0" applyNumberFormat="1" applyFont="1" applyFill="1" applyBorder="1" applyAlignment="1">
      <alignment horizontal="right" vertical="center"/>
    </xf>
    <xf numFmtId="0" fontId="17" fillId="0" borderId="8" xfId="0" applyFont="1" applyBorder="1" applyAlignment="1">
      <alignment vertical="center"/>
    </xf>
    <xf numFmtId="165" fontId="13" fillId="3" borderId="9" xfId="0" applyNumberFormat="1" applyFont="1" applyFill="1" applyBorder="1"/>
    <xf numFmtId="165" fontId="13" fillId="3" borderId="10" xfId="0" applyNumberFormat="1" applyFont="1" applyFill="1" applyBorder="1"/>
    <xf numFmtId="0" fontId="17" fillId="0" borderId="11" xfId="0" applyFont="1" applyBorder="1" applyAlignment="1">
      <alignment vertical="center"/>
    </xf>
    <xf numFmtId="165" fontId="13" fillId="3" borderId="12" xfId="0" applyNumberFormat="1" applyFont="1" applyFill="1" applyBorder="1"/>
    <xf numFmtId="165" fontId="13" fillId="3" borderId="13" xfId="0" applyNumberFormat="1" applyFont="1" applyFill="1" applyBorder="1"/>
    <xf numFmtId="0" fontId="17" fillId="0" borderId="28" xfId="0" applyFont="1" applyFill="1" applyBorder="1" applyAlignment="1">
      <alignment vertical="center"/>
    </xf>
    <xf numFmtId="0" fontId="13" fillId="0" borderId="29" xfId="0" applyFont="1" applyFill="1" applyBorder="1" applyAlignment="1">
      <alignment vertical="center"/>
    </xf>
    <xf numFmtId="165" fontId="5" fillId="3" borderId="29" xfId="0" applyNumberFormat="1" applyFont="1" applyFill="1" applyBorder="1" applyAlignment="1">
      <alignment vertical="center"/>
    </xf>
    <xf numFmtId="165" fontId="5" fillId="3" borderId="30" xfId="0" applyNumberFormat="1" applyFont="1" applyFill="1" applyBorder="1" applyAlignment="1">
      <alignment vertical="center"/>
    </xf>
    <xf numFmtId="0" fontId="5" fillId="0" borderId="0" xfId="0" applyFont="1" applyAlignment="1">
      <alignment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49" fontId="4" fillId="0" borderId="12" xfId="0" applyNumberFormat="1" applyFont="1" applyBorder="1" applyAlignment="1">
      <alignment horizontal="center" vertical="center"/>
    </xf>
    <xf numFmtId="49" fontId="4" fillId="0" borderId="13" xfId="0" applyNumberFormat="1" applyFont="1" applyBorder="1" applyAlignment="1">
      <alignment horizontal="center" vertical="center"/>
    </xf>
    <xf numFmtId="0" fontId="4" fillId="0" borderId="0" xfId="0" applyFont="1" applyAlignment="1">
      <alignment horizontal="justify" vertical="justify"/>
    </xf>
    <xf numFmtId="0" fontId="4" fillId="0" borderId="28" xfId="0" applyFont="1" applyFill="1" applyBorder="1" applyAlignment="1">
      <alignment horizontal="justify" vertical="justify"/>
    </xf>
    <xf numFmtId="165" fontId="4" fillId="0" borderId="29" xfId="0" applyNumberFormat="1" applyFont="1" applyBorder="1" applyAlignment="1">
      <alignment horizontal="center" vertical="center"/>
    </xf>
    <xf numFmtId="165" fontId="4" fillId="0" borderId="30" xfId="0" applyNumberFormat="1" applyFont="1" applyBorder="1" applyAlignment="1">
      <alignment horizontal="center" vertical="center"/>
    </xf>
    <xf numFmtId="165" fontId="4" fillId="0" borderId="0" xfId="0" applyNumberFormat="1" applyFont="1" applyFill="1" applyBorder="1" applyAlignment="1">
      <alignment horizontal="center" vertical="center"/>
    </xf>
    <xf numFmtId="165" fontId="4" fillId="0" borderId="0" xfId="0" applyNumberFormat="1" applyFont="1" applyBorder="1" applyAlignment="1">
      <alignment horizontal="center" vertical="center"/>
    </xf>
    <xf numFmtId="3" fontId="4" fillId="3" borderId="9" xfId="0" applyNumberFormat="1" applyFont="1" applyFill="1" applyBorder="1" applyAlignment="1">
      <alignment horizontal="right" vertical="center"/>
    </xf>
    <xf numFmtId="3" fontId="4" fillId="3" borderId="18" xfId="0" applyNumberFormat="1" applyFont="1" applyFill="1" applyBorder="1" applyAlignment="1">
      <alignment horizontal="right" vertical="center"/>
    </xf>
    <xf numFmtId="0" fontId="12" fillId="0" borderId="11" xfId="0" applyFont="1" applyFill="1" applyBorder="1" applyAlignment="1">
      <alignment horizontal="justify" vertical="justify"/>
    </xf>
    <xf numFmtId="0" fontId="12" fillId="0" borderId="36" xfId="0" applyFont="1" applyFill="1" applyBorder="1" applyAlignment="1">
      <alignment horizontal="justify" vertical="justify"/>
    </xf>
    <xf numFmtId="0" fontId="17" fillId="0" borderId="28" xfId="0" applyFont="1" applyFill="1" applyBorder="1" applyAlignment="1">
      <alignment wrapText="1"/>
    </xf>
    <xf numFmtId="0" fontId="5" fillId="0" borderId="29" xfId="0" applyFont="1" applyBorder="1"/>
    <xf numFmtId="0" fontId="5" fillId="0" borderId="30" xfId="0" applyFont="1" applyBorder="1"/>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0" xfId="0" applyFont="1" applyBorder="1" applyAlignment="1">
      <alignment horizontal="center" vertical="center"/>
    </xf>
    <xf numFmtId="0" fontId="4" fillId="0" borderId="28" xfId="0" applyFont="1" applyFill="1" applyBorder="1" applyAlignment="1">
      <alignment horizontal="justify" vertical="center"/>
    </xf>
    <xf numFmtId="3" fontId="4" fillId="0" borderId="29" xfId="0" applyNumberFormat="1" applyFont="1" applyBorder="1" applyAlignment="1">
      <alignment horizontal="right" vertical="center"/>
    </xf>
    <xf numFmtId="165" fontId="4" fillId="2" borderId="29" xfId="0" applyNumberFormat="1" applyFont="1" applyFill="1" applyBorder="1" applyAlignment="1">
      <alignment horizontal="right" vertical="center"/>
    </xf>
    <xf numFmtId="165" fontId="4" fillId="2" borderId="30" xfId="0" applyNumberFormat="1" applyFont="1" applyFill="1" applyBorder="1" applyAlignment="1">
      <alignment horizontal="right" vertical="center"/>
    </xf>
    <xf numFmtId="164" fontId="4" fillId="3" borderId="9" xfId="0" applyNumberFormat="1" applyFont="1" applyFill="1" applyBorder="1" applyAlignment="1">
      <alignment horizontal="right" vertical="center"/>
    </xf>
    <xf numFmtId="165" fontId="4" fillId="0" borderId="9" xfId="0" applyNumberFormat="1" applyFont="1" applyBorder="1" applyAlignment="1" applyProtection="1">
      <alignment horizontal="right" vertical="center"/>
      <protection locked="0"/>
    </xf>
    <xf numFmtId="164" fontId="4" fillId="3" borderId="10" xfId="0" applyNumberFormat="1" applyFont="1" applyFill="1" applyBorder="1" applyAlignment="1">
      <alignment horizontal="right" vertical="center"/>
    </xf>
    <xf numFmtId="165" fontId="4" fillId="0" borderId="18" xfId="0" applyNumberFormat="1" applyFont="1" applyBorder="1" applyAlignment="1" applyProtection="1">
      <alignment horizontal="right" vertical="center"/>
      <protection locked="0"/>
    </xf>
    <xf numFmtId="164" fontId="4" fillId="3" borderId="19" xfId="0" applyNumberFormat="1" applyFont="1" applyFill="1" applyBorder="1" applyAlignment="1">
      <alignment horizontal="right" vertical="center"/>
    </xf>
    <xf numFmtId="0" fontId="5" fillId="0" borderId="18" xfId="0" applyFont="1" applyBorder="1" applyProtection="1">
      <protection locked="0"/>
    </xf>
    <xf numFmtId="0" fontId="5" fillId="0" borderId="12" xfId="0" applyFont="1" applyBorder="1"/>
    <xf numFmtId="164" fontId="4" fillId="3" borderId="12" xfId="0" applyNumberFormat="1" applyFont="1" applyFill="1" applyBorder="1" applyAlignment="1">
      <alignment horizontal="right" vertical="center"/>
    </xf>
    <xf numFmtId="0" fontId="5" fillId="0" borderId="12" xfId="0" applyFont="1" applyBorder="1" applyProtection="1">
      <protection locked="0"/>
    </xf>
    <xf numFmtId="0" fontId="5" fillId="0" borderId="12" xfId="0" applyFont="1" applyFill="1" applyBorder="1"/>
    <xf numFmtId="164" fontId="4" fillId="3" borderId="13" xfId="0" applyNumberFormat="1" applyFont="1" applyFill="1" applyBorder="1" applyAlignment="1">
      <alignment horizontal="right" vertical="center"/>
    </xf>
    <xf numFmtId="0" fontId="17" fillId="0" borderId="0" xfId="0" applyFont="1" applyFill="1" applyBorder="1" applyAlignment="1">
      <alignment horizontal="justify" vertical="justify"/>
    </xf>
    <xf numFmtId="0" fontId="5" fillId="0" borderId="0" xfId="0" applyFont="1" applyFill="1" applyBorder="1"/>
    <xf numFmtId="49" fontId="4" fillId="0" borderId="29" xfId="0" applyNumberFormat="1" applyFont="1" applyBorder="1" applyAlignment="1">
      <alignment horizontal="center" vertical="center"/>
    </xf>
    <xf numFmtId="49" fontId="4" fillId="0" borderId="30"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5" fillId="0" borderId="0" xfId="0" applyFont="1" applyFill="1" applyBorder="1" applyAlignment="1">
      <alignment horizontal="center"/>
    </xf>
    <xf numFmtId="0" fontId="5" fillId="0" borderId="7" xfId="0" applyFont="1" applyBorder="1"/>
    <xf numFmtId="0" fontId="8" fillId="0" borderId="0" xfId="0" applyFont="1" applyBorder="1" applyAlignment="1">
      <alignment horizontal="justify" vertical="justify"/>
    </xf>
    <xf numFmtId="49" fontId="4" fillId="0" borderId="18" xfId="0" applyNumberFormat="1" applyFont="1" applyBorder="1" applyAlignment="1">
      <alignment horizontal="center" vertical="center"/>
    </xf>
    <xf numFmtId="49" fontId="4" fillId="0" borderId="19" xfId="0" applyNumberFormat="1" applyFont="1" applyBorder="1" applyAlignment="1">
      <alignment horizontal="center" vertical="center"/>
    </xf>
    <xf numFmtId="0" fontId="8" fillId="0" borderId="0" xfId="0" applyFont="1" applyAlignment="1">
      <alignment vertical="center"/>
    </xf>
    <xf numFmtId="0" fontId="8" fillId="7" borderId="7" xfId="0" applyFont="1" applyFill="1" applyBorder="1" applyAlignment="1">
      <alignment horizontal="justify" vertical="justify"/>
    </xf>
    <xf numFmtId="0" fontId="8" fillId="7" borderId="7" xfId="0" applyFont="1" applyFill="1" applyBorder="1" applyAlignment="1">
      <alignment horizontal="center" vertical="center"/>
    </xf>
    <xf numFmtId="0" fontId="8" fillId="7" borderId="7" xfId="0" applyFont="1" applyFill="1" applyBorder="1" applyAlignment="1">
      <alignment vertical="center"/>
    </xf>
    <xf numFmtId="0" fontId="19" fillId="5" borderId="2" xfId="0" applyFont="1" applyFill="1" applyBorder="1" applyAlignment="1">
      <alignment vertical="center"/>
    </xf>
    <xf numFmtId="0" fontId="11" fillId="6" borderId="7" xfId="0" applyFont="1" applyFill="1" applyBorder="1" applyAlignment="1">
      <alignment horizontal="center" vertical="center"/>
    </xf>
    <xf numFmtId="0" fontId="9" fillId="6" borderId="2" xfId="0" applyFont="1" applyFill="1" applyBorder="1" applyAlignment="1">
      <alignment vertical="center"/>
    </xf>
    <xf numFmtId="0" fontId="8" fillId="7" borderId="7" xfId="0" applyFont="1" applyFill="1" applyBorder="1" applyAlignment="1">
      <alignment horizontal="center"/>
    </xf>
    <xf numFmtId="0" fontId="11" fillId="7" borderId="7" xfId="0" applyFont="1" applyFill="1" applyBorder="1" applyAlignment="1">
      <alignment horizontal="center"/>
    </xf>
    <xf numFmtId="0" fontId="8" fillId="7" borderId="5" xfId="0" applyFont="1" applyFill="1" applyBorder="1" applyAlignment="1">
      <alignment horizontal="center" vertical="center"/>
    </xf>
    <xf numFmtId="0" fontId="16" fillId="7" borderId="7" xfId="0" applyFont="1" applyFill="1" applyBorder="1" applyAlignment="1">
      <alignment horizontal="center"/>
    </xf>
    <xf numFmtId="0" fontId="8" fillId="7" borderId="7" xfId="0" applyFont="1" applyFill="1" applyBorder="1" applyAlignment="1">
      <alignment horizontal="center" vertical="center"/>
    </xf>
    <xf numFmtId="0" fontId="11" fillId="7" borderId="7" xfId="0" applyFont="1" applyFill="1" applyBorder="1" applyAlignment="1">
      <alignment horizontal="center" vertical="center"/>
    </xf>
    <xf numFmtId="0" fontId="8" fillId="7" borderId="2" xfId="0" applyFont="1" applyFill="1" applyBorder="1" applyAlignment="1">
      <alignment horizontal="center" vertical="center"/>
    </xf>
    <xf numFmtId="0" fontId="8" fillId="7" borderId="5" xfId="0" applyFont="1" applyFill="1" applyBorder="1" applyAlignment="1">
      <alignment horizontal="center" vertical="center"/>
    </xf>
    <xf numFmtId="0" fontId="8" fillId="0" borderId="0" xfId="0" applyFont="1" applyAlignment="1"/>
    <xf numFmtId="0" fontId="4" fillId="0" borderId="8" xfId="0" applyFont="1" applyFill="1" applyBorder="1" applyAlignment="1">
      <alignment horizontal="justify" vertical="center"/>
    </xf>
    <xf numFmtId="0" fontId="4" fillId="0" borderId="11" xfId="0" applyFont="1" applyFill="1" applyBorder="1" applyAlignment="1">
      <alignment horizontal="justify" vertical="center"/>
    </xf>
    <xf numFmtId="0" fontId="15" fillId="7" borderId="7" xfId="0" applyFont="1" applyFill="1" applyBorder="1" applyAlignment="1">
      <alignment horizontal="center"/>
    </xf>
    <xf numFmtId="0" fontId="4" fillId="7" borderId="7" xfId="0" applyFont="1" applyFill="1" applyBorder="1" applyAlignment="1">
      <alignment horizontal="center"/>
    </xf>
    <xf numFmtId="0" fontId="8" fillId="7" borderId="7" xfId="0" applyFont="1" applyFill="1" applyBorder="1" applyAlignment="1">
      <alignment horizontal="center"/>
    </xf>
    <xf numFmtId="0" fontId="4" fillId="7" borderId="7" xfId="0" applyFont="1" applyFill="1" applyBorder="1" applyAlignment="1">
      <alignment horizontal="justify" vertical="justify"/>
    </xf>
    <xf numFmtId="1" fontId="4" fillId="0" borderId="18" xfId="0" applyNumberFormat="1" applyFont="1" applyFill="1" applyBorder="1" applyAlignment="1">
      <alignment horizontal="right" vertical="center"/>
    </xf>
    <xf numFmtId="1" fontId="4" fillId="0" borderId="18" xfId="0" applyNumberFormat="1" applyFont="1" applyBorder="1" applyAlignment="1">
      <alignment horizontal="right" vertical="center"/>
    </xf>
    <xf numFmtId="0" fontId="8" fillId="0" borderId="0" xfId="0" applyFont="1" applyBorder="1" applyAlignment="1">
      <alignment wrapText="1"/>
    </xf>
    <xf numFmtId="0" fontId="8" fillId="0" borderId="0" xfId="0" applyFont="1" applyFill="1" applyBorder="1" applyAlignment="1">
      <alignment vertical="center" wrapText="1"/>
    </xf>
    <xf numFmtId="0" fontId="8" fillId="0" borderId="0" xfId="0" applyFont="1" applyFill="1" applyBorder="1" applyAlignment="1"/>
    <xf numFmtId="0" fontId="8" fillId="0" borderId="0" xfId="0" applyFont="1" applyFill="1" applyBorder="1" applyAlignment="1">
      <alignment vertical="center"/>
    </xf>
    <xf numFmtId="49" fontId="8" fillId="7" borderId="7" xfId="0" applyNumberFormat="1" applyFont="1" applyFill="1" applyBorder="1" applyAlignment="1">
      <alignment horizontal="center" vertical="center"/>
    </xf>
    <xf numFmtId="0" fontId="14" fillId="7" borderId="7" xfId="0" applyFont="1" applyFill="1" applyBorder="1" applyAlignment="1">
      <alignment horizontal="center"/>
    </xf>
    <xf numFmtId="0" fontId="8" fillId="7" borderId="7" xfId="0" applyFont="1" applyFill="1" applyBorder="1" applyAlignment="1">
      <alignment horizontal="center" vertical="center" textRotation="90"/>
    </xf>
    <xf numFmtId="165" fontId="4" fillId="0" borderId="25" xfId="0" applyNumberFormat="1" applyFont="1" applyFill="1" applyBorder="1" applyAlignment="1">
      <alignment vertical="center"/>
    </xf>
    <xf numFmtId="165" fontId="4" fillId="0" borderId="37" xfId="0" applyNumberFormat="1" applyFont="1" applyFill="1" applyBorder="1" applyAlignment="1">
      <alignment vertical="center"/>
    </xf>
    <xf numFmtId="165" fontId="4" fillId="0" borderId="32" xfId="0" applyNumberFormat="1" applyFont="1" applyFill="1" applyBorder="1" applyAlignment="1">
      <alignment vertical="center"/>
    </xf>
    <xf numFmtId="165" fontId="4" fillId="0" borderId="38" xfId="0" applyNumberFormat="1" applyFont="1" applyFill="1" applyBorder="1" applyAlignment="1">
      <alignment vertical="center"/>
    </xf>
    <xf numFmtId="0" fontId="18" fillId="5" borderId="2" xfId="0" applyFont="1" applyFill="1" applyBorder="1" applyAlignment="1">
      <alignment horizontal="center" vertical="justify"/>
    </xf>
    <xf numFmtId="0" fontId="18" fillId="5" borderId="3" xfId="0" applyFont="1" applyFill="1" applyBorder="1" applyAlignment="1">
      <alignment horizontal="center" vertical="justify"/>
    </xf>
    <xf numFmtId="0" fontId="18" fillId="5" borderId="4" xfId="0" applyFont="1" applyFill="1" applyBorder="1" applyAlignment="1">
      <alignment horizontal="center" vertical="justify"/>
    </xf>
    <xf numFmtId="0" fontId="18" fillId="5" borderId="2" xfId="0" applyFont="1" applyFill="1" applyBorder="1" applyAlignment="1">
      <alignment horizontal="center" vertical="center"/>
    </xf>
    <xf numFmtId="0" fontId="18" fillId="5" borderId="3" xfId="0" applyFont="1" applyFill="1" applyBorder="1" applyAlignment="1">
      <alignment horizontal="center" vertical="center"/>
    </xf>
    <xf numFmtId="0" fontId="18" fillId="5" borderId="4" xfId="0" applyFont="1" applyFill="1" applyBorder="1" applyAlignment="1">
      <alignment horizontal="center" vertical="center"/>
    </xf>
    <xf numFmtId="0" fontId="6" fillId="5" borderId="0" xfId="0" applyFont="1" applyFill="1" applyAlignment="1">
      <alignment horizontal="center" vertical="center"/>
    </xf>
    <xf numFmtId="0" fontId="8" fillId="7" borderId="2" xfId="0" applyFont="1" applyFill="1" applyBorder="1" applyAlignment="1">
      <alignment horizontal="center" vertical="center"/>
    </xf>
    <xf numFmtId="0" fontId="8" fillId="7" borderId="4" xfId="0" applyFont="1" applyFill="1" applyBorder="1" applyAlignment="1">
      <alignment horizontal="center" vertical="center"/>
    </xf>
    <xf numFmtId="0" fontId="11" fillId="7" borderId="2" xfId="0" applyFont="1" applyFill="1" applyBorder="1" applyAlignment="1">
      <alignment horizontal="center" vertical="center"/>
    </xf>
    <xf numFmtId="0" fontId="11" fillId="7" borderId="4" xfId="0" applyFont="1" applyFill="1" applyBorder="1" applyAlignment="1">
      <alignment horizontal="center" vertical="center"/>
    </xf>
    <xf numFmtId="0" fontId="11" fillId="7" borderId="22" xfId="0" applyFont="1" applyFill="1" applyBorder="1" applyAlignment="1">
      <alignment horizontal="center" vertical="center"/>
    </xf>
    <xf numFmtId="0" fontId="11" fillId="7" borderId="15" xfId="0" applyFont="1" applyFill="1" applyBorder="1" applyAlignment="1">
      <alignment horizontal="center" vertical="center"/>
    </xf>
    <xf numFmtId="0" fontId="11" fillId="7" borderId="14" xfId="0" applyFont="1" applyFill="1" applyBorder="1" applyAlignment="1">
      <alignment horizontal="center" vertical="center"/>
    </xf>
    <xf numFmtId="0" fontId="11" fillId="7" borderId="23" xfId="0" applyFont="1" applyFill="1" applyBorder="1" applyAlignment="1">
      <alignment horizontal="center" vertical="center"/>
    </xf>
    <xf numFmtId="0" fontId="11" fillId="7" borderId="1" xfId="0" applyFont="1" applyFill="1" applyBorder="1" applyAlignment="1">
      <alignment horizontal="center" vertical="center"/>
    </xf>
    <xf numFmtId="0" fontId="11" fillId="7" borderId="24" xfId="0" applyFont="1" applyFill="1" applyBorder="1" applyAlignment="1">
      <alignment horizontal="center" vertical="center"/>
    </xf>
    <xf numFmtId="0" fontId="11" fillId="7" borderId="3" xfId="0" applyFont="1" applyFill="1" applyBorder="1" applyAlignment="1">
      <alignment horizontal="center" vertical="center"/>
    </xf>
    <xf numFmtId="0" fontId="8" fillId="7" borderId="2" xfId="0" applyFont="1" applyFill="1" applyBorder="1" applyAlignment="1">
      <alignment horizontal="center"/>
    </xf>
    <xf numFmtId="0" fontId="8" fillId="7" borderId="3" xfId="0" applyFont="1" applyFill="1" applyBorder="1" applyAlignment="1">
      <alignment horizontal="center"/>
    </xf>
    <xf numFmtId="0" fontId="8" fillId="7" borderId="5" xfId="0" applyFont="1" applyFill="1" applyBorder="1" applyAlignment="1">
      <alignment horizontal="center" vertical="center" textRotation="90" wrapText="1"/>
    </xf>
    <xf numFmtId="0" fontId="8" fillId="7" borderId="6" xfId="0" applyFont="1" applyFill="1" applyBorder="1" applyAlignment="1">
      <alignment horizontal="center" vertical="center" textRotation="90" wrapText="1"/>
    </xf>
    <xf numFmtId="0" fontId="8" fillId="7" borderId="5" xfId="0" applyFont="1" applyFill="1" applyBorder="1" applyAlignment="1">
      <alignment horizontal="center" vertical="center" textRotation="90"/>
    </xf>
    <xf numFmtId="0" fontId="8" fillId="7" borderId="6" xfId="0" applyFont="1" applyFill="1" applyBorder="1" applyAlignment="1">
      <alignment horizontal="center" vertical="center" textRotation="90"/>
    </xf>
    <xf numFmtId="0" fontId="8" fillId="7" borderId="22" xfId="0" applyFont="1" applyFill="1" applyBorder="1" applyAlignment="1">
      <alignment horizontal="center" vertical="center"/>
    </xf>
    <xf numFmtId="0" fontId="8" fillId="7" borderId="15" xfId="0" applyFont="1" applyFill="1" applyBorder="1" applyAlignment="1">
      <alignment horizontal="center" vertical="center"/>
    </xf>
    <xf numFmtId="0" fontId="8" fillId="7" borderId="14" xfId="0" applyFont="1" applyFill="1" applyBorder="1" applyAlignment="1">
      <alignment horizontal="center" vertical="center"/>
    </xf>
    <xf numFmtId="0" fontId="8" fillId="7" borderId="23" xfId="0" applyFont="1" applyFill="1" applyBorder="1" applyAlignment="1">
      <alignment horizontal="center" vertical="center"/>
    </xf>
    <xf numFmtId="0" fontId="8" fillId="7" borderId="1" xfId="0" applyFont="1" applyFill="1" applyBorder="1" applyAlignment="1">
      <alignment horizontal="center" vertical="center"/>
    </xf>
    <xf numFmtId="0" fontId="8" fillId="7" borderId="24" xfId="0" applyFont="1" applyFill="1" applyBorder="1" applyAlignment="1">
      <alignment horizontal="center" vertical="center"/>
    </xf>
    <xf numFmtId="0" fontId="8" fillId="7" borderId="3" xfId="0" applyFont="1" applyFill="1" applyBorder="1" applyAlignment="1">
      <alignment horizontal="center" vertical="center"/>
    </xf>
    <xf numFmtId="0" fontId="11" fillId="7" borderId="5" xfId="0" applyFont="1" applyFill="1" applyBorder="1" applyAlignment="1">
      <alignment horizontal="center" vertical="center"/>
    </xf>
    <xf numFmtId="0" fontId="11" fillId="7" borderId="16" xfId="0" applyFont="1" applyFill="1" applyBorder="1" applyAlignment="1">
      <alignment horizontal="center" vertical="center"/>
    </xf>
    <xf numFmtId="0" fontId="11" fillId="7" borderId="6" xfId="0" applyFont="1" applyFill="1" applyBorder="1" applyAlignment="1">
      <alignment horizontal="center" vertical="center"/>
    </xf>
    <xf numFmtId="0" fontId="8" fillId="7" borderId="7" xfId="0" applyFont="1" applyFill="1" applyBorder="1" applyAlignment="1">
      <alignment horizontal="center" vertical="center"/>
    </xf>
    <xf numFmtId="0" fontId="8" fillId="7" borderId="5" xfId="0" applyFont="1" applyFill="1" applyBorder="1" applyAlignment="1">
      <alignment horizontal="center" vertical="center"/>
    </xf>
    <xf numFmtId="0" fontId="8" fillId="7" borderId="6" xfId="0" applyFont="1" applyFill="1" applyBorder="1" applyAlignment="1">
      <alignment horizontal="center" vertical="center"/>
    </xf>
    <xf numFmtId="0" fontId="21" fillId="5" borderId="2" xfId="0" applyFont="1" applyFill="1" applyBorder="1" applyAlignment="1">
      <alignment horizontal="center" vertical="center"/>
    </xf>
    <xf numFmtId="0" fontId="21" fillId="5" borderId="3" xfId="0" applyFont="1" applyFill="1" applyBorder="1" applyAlignment="1">
      <alignment horizontal="center" vertical="center"/>
    </xf>
    <xf numFmtId="0" fontId="21" fillId="5" borderId="4" xfId="0" applyFont="1" applyFill="1" applyBorder="1" applyAlignment="1">
      <alignment horizontal="center" vertical="center"/>
    </xf>
    <xf numFmtId="3" fontId="4" fillId="0" borderId="9" xfId="0" applyNumberFormat="1" applyFont="1" applyBorder="1" applyAlignment="1">
      <alignment horizontal="center" vertical="center"/>
    </xf>
    <xf numFmtId="0" fontId="5" fillId="0" borderId="9" xfId="0" applyFont="1" applyBorder="1" applyAlignment="1">
      <alignment horizontal="center"/>
    </xf>
    <xf numFmtId="0" fontId="5" fillId="0" borderId="10" xfId="0" applyFont="1" applyBorder="1" applyAlignment="1">
      <alignment horizontal="center"/>
    </xf>
    <xf numFmtId="0" fontId="5" fillId="0" borderId="18" xfId="0" applyFont="1" applyBorder="1" applyAlignment="1">
      <alignment horizontal="center"/>
    </xf>
    <xf numFmtId="0" fontId="5" fillId="0" borderId="19" xfId="0" applyFont="1" applyBorder="1" applyAlignment="1">
      <alignment horizontal="center"/>
    </xf>
    <xf numFmtId="0" fontId="5" fillId="0" borderId="20" xfId="0" applyFont="1" applyBorder="1" applyAlignment="1">
      <alignment horizontal="center"/>
    </xf>
    <xf numFmtId="0" fontId="5" fillId="0" borderId="31" xfId="0" applyFont="1" applyBorder="1" applyAlignment="1">
      <alignment horizontal="center"/>
    </xf>
    <xf numFmtId="0" fontId="5" fillId="0" borderId="21" xfId="0" applyFont="1" applyBorder="1" applyAlignment="1">
      <alignment horizontal="center"/>
    </xf>
    <xf numFmtId="0" fontId="5" fillId="0" borderId="25" xfId="0" applyFont="1" applyBorder="1" applyAlignment="1">
      <alignment horizontal="center"/>
    </xf>
    <xf numFmtId="0" fontId="5" fillId="0" borderId="32" xfId="0" applyFont="1" applyBorder="1" applyAlignment="1">
      <alignment horizontal="center"/>
    </xf>
    <xf numFmtId="0" fontId="5" fillId="0" borderId="37" xfId="0" applyFont="1" applyBorder="1" applyAlignment="1">
      <alignment horizontal="center"/>
    </xf>
    <xf numFmtId="0" fontId="8" fillId="5" borderId="7" xfId="0" applyFont="1" applyFill="1" applyBorder="1" applyAlignment="1">
      <alignment horizontal="center" vertical="justify"/>
    </xf>
    <xf numFmtId="0" fontId="8" fillId="7" borderId="7" xfId="0" applyFont="1" applyFill="1" applyBorder="1" applyAlignment="1">
      <alignment horizontal="center" vertical="center" wrapText="1"/>
    </xf>
    <xf numFmtId="0" fontId="8" fillId="0" borderId="0" xfId="0" applyFont="1" applyBorder="1" applyAlignment="1">
      <alignment horizontal="left" vertical="center"/>
    </xf>
    <xf numFmtId="0" fontId="8" fillId="0" borderId="0" xfId="0" applyFont="1" applyBorder="1" applyAlignment="1">
      <alignment horizontal="left" vertical="center" wrapText="1"/>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11" fillId="7" borderId="26" xfId="0" applyFont="1" applyFill="1" applyBorder="1" applyAlignment="1">
      <alignment horizontal="center" vertical="center"/>
    </xf>
    <xf numFmtId="0" fontId="11" fillId="7" borderId="7" xfId="0" applyFont="1" applyFill="1" applyBorder="1" applyAlignment="1">
      <alignment horizontal="center" vertical="center"/>
    </xf>
    <xf numFmtId="165" fontId="8" fillId="4" borderId="2" xfId="0" applyNumberFormat="1" applyFont="1" applyFill="1" applyBorder="1" applyAlignment="1">
      <alignment horizontal="center" vertical="center"/>
    </xf>
    <xf numFmtId="165" fontId="8" fillId="4" borderId="4" xfId="0" applyNumberFormat="1" applyFont="1" applyFill="1" applyBorder="1" applyAlignment="1">
      <alignment horizontal="center" vertical="center"/>
    </xf>
    <xf numFmtId="0" fontId="18" fillId="5" borderId="2" xfId="0" applyFont="1" applyFill="1" applyBorder="1" applyAlignment="1">
      <alignment horizontal="center"/>
    </xf>
    <xf numFmtId="0" fontId="18" fillId="5" borderId="3" xfId="0" applyFont="1" applyFill="1" applyBorder="1" applyAlignment="1">
      <alignment horizontal="center"/>
    </xf>
    <xf numFmtId="0" fontId="18" fillId="5" borderId="4" xfId="0" applyFont="1" applyFill="1" applyBorder="1" applyAlignment="1">
      <alignment horizontal="center"/>
    </xf>
    <xf numFmtId="0" fontId="8" fillId="4" borderId="5" xfId="0" applyFont="1" applyFill="1" applyBorder="1" applyAlignment="1">
      <alignment horizontal="center" vertical="justify"/>
    </xf>
    <xf numFmtId="0" fontId="8" fillId="4" borderId="16" xfId="0" applyFont="1" applyFill="1" applyBorder="1" applyAlignment="1">
      <alignment horizontal="center" vertical="justify"/>
    </xf>
    <xf numFmtId="0" fontId="8" fillId="4" borderId="6" xfId="0" applyFont="1" applyFill="1" applyBorder="1" applyAlignment="1">
      <alignment horizontal="center" vertical="justify"/>
    </xf>
    <xf numFmtId="3" fontId="12" fillId="3" borderId="12" xfId="0" applyNumberFormat="1" applyFont="1" applyFill="1" applyBorder="1" applyAlignment="1">
      <alignment horizontal="center"/>
    </xf>
    <xf numFmtId="0" fontId="8" fillId="4" borderId="22" xfId="0" applyFont="1" applyFill="1" applyBorder="1" applyAlignment="1">
      <alignment horizontal="center" vertical="justify"/>
    </xf>
    <xf numFmtId="0" fontId="8" fillId="4" borderId="15" xfId="0" applyFont="1" applyFill="1" applyBorder="1" applyAlignment="1">
      <alignment horizontal="center" vertical="justify"/>
    </xf>
    <xf numFmtId="0" fontId="8" fillId="4" borderId="14" xfId="0" applyFont="1" applyFill="1" applyBorder="1" applyAlignment="1">
      <alignment horizontal="center" vertical="justify"/>
    </xf>
    <xf numFmtId="0" fontId="8" fillId="4" borderId="23" xfId="0" applyFont="1" applyFill="1" applyBorder="1" applyAlignment="1">
      <alignment horizontal="center" vertical="justify"/>
    </xf>
    <xf numFmtId="0" fontId="8" fillId="4" borderId="1" xfId="0" applyFont="1" applyFill="1" applyBorder="1" applyAlignment="1">
      <alignment horizontal="center" vertical="justify"/>
    </xf>
    <xf numFmtId="0" fontId="8" fillId="4" borderId="24" xfId="0" applyFont="1" applyFill="1" applyBorder="1" applyAlignment="1">
      <alignment horizontal="center" vertical="justify"/>
    </xf>
    <xf numFmtId="3" fontId="4" fillId="0" borderId="10" xfId="0" applyNumberFormat="1" applyFont="1" applyBorder="1" applyAlignment="1">
      <alignment horizontal="center" vertical="center"/>
    </xf>
    <xf numFmtId="3" fontId="12" fillId="3" borderId="13" xfId="0" applyNumberFormat="1" applyFont="1" applyFill="1" applyBorder="1" applyAlignment="1">
      <alignment horizontal="center"/>
    </xf>
    <xf numFmtId="0" fontId="8" fillId="6" borderId="7" xfId="0" applyFont="1" applyFill="1" applyBorder="1" applyAlignment="1">
      <alignment horizontal="center" vertical="center"/>
    </xf>
    <xf numFmtId="0" fontId="5" fillId="7" borderId="23" xfId="0" applyFont="1" applyFill="1" applyBorder="1" applyAlignment="1">
      <alignment horizontal="center" vertical="center"/>
    </xf>
    <xf numFmtId="0" fontId="5" fillId="7" borderId="24" xfId="0" applyFont="1" applyFill="1" applyBorder="1" applyAlignment="1">
      <alignment horizontal="center" vertical="center"/>
    </xf>
    <xf numFmtId="0" fontId="14" fillId="7" borderId="7" xfId="0" applyFont="1" applyFill="1" applyBorder="1" applyAlignment="1">
      <alignment horizontal="center" vertical="center"/>
    </xf>
    <xf numFmtId="0" fontId="4" fillId="7" borderId="7" xfId="0" applyFont="1" applyFill="1" applyBorder="1" applyAlignment="1">
      <alignment horizontal="center" vertical="center"/>
    </xf>
    <xf numFmtId="0" fontId="8" fillId="0" borderId="0" xfId="0" applyFont="1" applyFill="1" applyBorder="1" applyAlignment="1">
      <alignment vertical="justify"/>
    </xf>
    <xf numFmtId="0" fontId="4" fillId="7" borderId="22" xfId="0" applyFont="1" applyFill="1" applyBorder="1" applyAlignment="1">
      <alignment horizontal="center" vertical="center"/>
    </xf>
    <xf numFmtId="0" fontId="4" fillId="7" borderId="14" xfId="0" applyFont="1" applyFill="1" applyBorder="1" applyAlignment="1">
      <alignment horizontal="center" vertical="center"/>
    </xf>
    <xf numFmtId="0" fontId="4" fillId="7" borderId="23"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 xfId="0" applyFont="1" applyFill="1" applyBorder="1" applyAlignment="1">
      <alignment horizontal="center" vertical="center"/>
    </xf>
    <xf numFmtId="0" fontId="4" fillId="7" borderId="3" xfId="0" applyFont="1" applyFill="1" applyBorder="1" applyAlignment="1">
      <alignment horizontal="center" vertical="center"/>
    </xf>
    <xf numFmtId="0" fontId="4" fillId="7" borderId="4" xfId="0" applyFont="1" applyFill="1" applyBorder="1" applyAlignment="1">
      <alignment horizontal="center" vertical="center"/>
    </xf>
    <xf numFmtId="0" fontId="5" fillId="0" borderId="12" xfId="0" applyFont="1" applyBorder="1" applyAlignment="1">
      <alignment horizontal="center"/>
    </xf>
    <xf numFmtId="0" fontId="8" fillId="0" borderId="0" xfId="0" applyFont="1" applyAlignment="1">
      <alignment horizontal="left" vertical="center" wrapText="1"/>
    </xf>
    <xf numFmtId="0" fontId="5" fillId="0" borderId="13" xfId="0" applyFont="1" applyBorder="1" applyAlignment="1">
      <alignment horizontal="center"/>
    </xf>
    <xf numFmtId="0" fontId="5" fillId="0" borderId="33" xfId="0" applyFont="1" applyBorder="1" applyAlignment="1">
      <alignment horizontal="center"/>
    </xf>
    <xf numFmtId="0" fontId="5" fillId="0" borderId="34" xfId="0" applyFont="1" applyBorder="1" applyAlignment="1">
      <alignment horizontal="center"/>
    </xf>
    <xf numFmtId="0" fontId="5" fillId="0" borderId="35" xfId="0" applyFont="1" applyBorder="1" applyAlignment="1">
      <alignment horizontal="center"/>
    </xf>
    <xf numFmtId="0" fontId="8" fillId="0" borderId="0" xfId="0" applyFont="1" applyBorder="1" applyAlignment="1">
      <alignment horizontal="justify" vertical="justify"/>
    </xf>
    <xf numFmtId="0" fontId="8" fillId="7" borderId="7" xfId="0" applyFont="1" applyFill="1" applyBorder="1" applyAlignment="1">
      <alignment horizontal="center"/>
    </xf>
    <xf numFmtId="0" fontId="8" fillId="6" borderId="5" xfId="0" applyFont="1" applyFill="1" applyBorder="1" applyAlignment="1">
      <alignment horizontal="center" vertical="center"/>
    </xf>
    <xf numFmtId="0" fontId="8" fillId="6" borderId="16" xfId="0" applyFont="1" applyFill="1" applyBorder="1" applyAlignment="1">
      <alignment horizontal="center" vertical="center"/>
    </xf>
    <xf numFmtId="0" fontId="8" fillId="6" borderId="6" xfId="0" applyFont="1" applyFill="1" applyBorder="1" applyAlignment="1">
      <alignment horizontal="center" vertical="center"/>
    </xf>
    <xf numFmtId="0" fontId="8" fillId="7" borderId="16" xfId="0" applyFont="1" applyFill="1" applyBorder="1" applyAlignment="1">
      <alignment horizontal="center" vertical="center"/>
    </xf>
    <xf numFmtId="0" fontId="4" fillId="0" borderId="8" xfId="0" applyFont="1" applyFill="1" applyBorder="1" applyAlignment="1">
      <alignment horizontal="justify" vertical="center"/>
    </xf>
    <xf numFmtId="0" fontId="4" fillId="0" borderId="9" xfId="0" applyFont="1" applyFill="1" applyBorder="1" applyAlignment="1">
      <alignment horizontal="justify" vertical="center"/>
    </xf>
    <xf numFmtId="0" fontId="4" fillId="0" borderId="11" xfId="0" applyFont="1" applyFill="1" applyBorder="1" applyAlignment="1">
      <alignment horizontal="justify" vertical="center"/>
    </xf>
    <xf numFmtId="0" fontId="4" fillId="0" borderId="12" xfId="0" applyFont="1" applyFill="1" applyBorder="1" applyAlignment="1">
      <alignment horizontal="justify" vertical="center"/>
    </xf>
    <xf numFmtId="0" fontId="8" fillId="0" borderId="0" xfId="0" applyFont="1" applyBorder="1" applyAlignment="1">
      <alignment horizontal="justify" vertical="center"/>
    </xf>
    <xf numFmtId="0" fontId="8" fillId="6" borderId="14" xfId="0" applyFont="1" applyFill="1" applyBorder="1" applyAlignment="1">
      <alignment horizontal="center" vertical="center"/>
    </xf>
    <xf numFmtId="0" fontId="8" fillId="6" borderId="27" xfId="0" applyFont="1" applyFill="1" applyBorder="1" applyAlignment="1">
      <alignment horizontal="center" vertical="center"/>
    </xf>
    <xf numFmtId="0" fontId="8" fillId="6" borderId="24" xfId="0" applyFont="1" applyFill="1" applyBorder="1" applyAlignment="1">
      <alignment horizontal="center" vertical="center"/>
    </xf>
    <xf numFmtId="0" fontId="8" fillId="4" borderId="7"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2" xfId="0" applyFont="1" applyFill="1" applyBorder="1" applyAlignment="1">
      <alignment horizontal="center" vertical="justify"/>
    </xf>
    <xf numFmtId="0" fontId="8" fillId="4" borderId="3" xfId="0" applyFont="1" applyFill="1" applyBorder="1" applyAlignment="1">
      <alignment horizontal="center" vertical="justify"/>
    </xf>
    <xf numFmtId="0" fontId="8" fillId="4" borderId="4" xfId="0" applyFont="1" applyFill="1" applyBorder="1" applyAlignment="1">
      <alignment horizontal="center" vertical="justify"/>
    </xf>
    <xf numFmtId="0" fontId="8" fillId="0" borderId="0" xfId="0" applyFont="1" applyBorder="1" applyAlignment="1">
      <alignment horizontal="left" wrapText="1"/>
    </xf>
    <xf numFmtId="0" fontId="8" fillId="0" borderId="0" xfId="0" applyFont="1" applyBorder="1" applyAlignment="1">
      <alignment horizontal="left"/>
    </xf>
    <xf numFmtId="0" fontId="8" fillId="0" borderId="0" xfId="0" applyFont="1" applyFill="1" applyBorder="1" applyAlignment="1">
      <alignment horizontal="left" vertical="center" wrapText="1"/>
    </xf>
    <xf numFmtId="0" fontId="8" fillId="6" borderId="7" xfId="0" applyFont="1" applyFill="1" applyBorder="1" applyAlignment="1">
      <alignment horizontal="center" wrapText="1"/>
    </xf>
    <xf numFmtId="0" fontId="8" fillId="6" borderId="7" xfId="0" applyFont="1" applyFill="1" applyBorder="1" applyAlignment="1">
      <alignment horizontal="center" vertical="center" textRotation="90" wrapText="1"/>
    </xf>
    <xf numFmtId="0" fontId="18" fillId="5" borderId="7" xfId="0" applyFont="1" applyFill="1" applyBorder="1" applyAlignment="1">
      <alignment horizontal="center"/>
    </xf>
    <xf numFmtId="0" fontId="8" fillId="0" borderId="0" xfId="0" applyFont="1" applyBorder="1" applyAlignment="1">
      <alignment horizontal="left" vertical="top"/>
    </xf>
    <xf numFmtId="0" fontId="11" fillId="7" borderId="5" xfId="0" applyFont="1" applyFill="1" applyBorder="1" applyAlignment="1">
      <alignment horizontal="center" vertical="center" wrapText="1"/>
    </xf>
    <xf numFmtId="0" fontId="11" fillId="7" borderId="16" xfId="0" applyFont="1" applyFill="1" applyBorder="1" applyAlignment="1">
      <alignment horizontal="center" vertical="center" wrapText="1"/>
    </xf>
    <xf numFmtId="0" fontId="11" fillId="7" borderId="6" xfId="0" applyFont="1" applyFill="1" applyBorder="1" applyAlignment="1">
      <alignment horizontal="center" vertical="center" wrapText="1"/>
    </xf>
    <xf numFmtId="0" fontId="8" fillId="0" borderId="0" xfId="0" applyFont="1" applyAlignment="1">
      <alignment horizontal="left"/>
    </xf>
    <xf numFmtId="0" fontId="8" fillId="0" borderId="1" xfId="0" applyFont="1" applyBorder="1" applyAlignment="1">
      <alignment horizontal="center"/>
    </xf>
    <xf numFmtId="0" fontId="8" fillId="7" borderId="4" xfId="0" applyFont="1" applyFill="1" applyBorder="1" applyAlignment="1">
      <alignment horizontal="center"/>
    </xf>
    <xf numFmtId="0" fontId="8" fillId="6" borderId="7" xfId="0" applyFont="1" applyFill="1" applyBorder="1" applyAlignment="1">
      <alignment horizontal="center" vertical="justify"/>
    </xf>
    <xf numFmtId="0" fontId="19" fillId="5" borderId="7" xfId="0" applyFont="1" applyFill="1" applyBorder="1" applyAlignment="1">
      <alignment horizontal="center"/>
    </xf>
    <xf numFmtId="0" fontId="11" fillId="0" borderId="15" xfId="0" applyFont="1" applyFill="1" applyBorder="1" applyAlignment="1">
      <alignment horizontal="left" vertical="justify"/>
    </xf>
    <xf numFmtId="0" fontId="8" fillId="6" borderId="2" xfId="0" applyFont="1" applyFill="1" applyBorder="1" applyAlignment="1">
      <alignment horizontal="center"/>
    </xf>
    <xf numFmtId="0" fontId="8" fillId="6" borderId="3" xfId="0" applyFont="1" applyFill="1" applyBorder="1" applyAlignment="1">
      <alignment horizontal="center"/>
    </xf>
    <xf numFmtId="0" fontId="8" fillId="6" borderId="4" xfId="0" applyFont="1" applyFill="1" applyBorder="1" applyAlignment="1">
      <alignment horizontal="center"/>
    </xf>
    <xf numFmtId="0" fontId="8" fillId="6" borderId="2" xfId="0" applyFont="1" applyFill="1" applyBorder="1" applyAlignment="1">
      <alignment horizontal="center" vertical="center"/>
    </xf>
    <xf numFmtId="0" fontId="8" fillId="6" borderId="3" xfId="0" applyFont="1" applyFill="1" applyBorder="1" applyAlignment="1">
      <alignment horizontal="center" vertical="center"/>
    </xf>
    <xf numFmtId="0" fontId="8" fillId="6" borderId="4" xfId="0" applyFont="1" applyFill="1" applyBorder="1" applyAlignment="1">
      <alignment horizontal="center" vertical="center"/>
    </xf>
    <xf numFmtId="0" fontId="8" fillId="0" borderId="26" xfId="0" applyFont="1" applyFill="1" applyBorder="1" applyAlignment="1">
      <alignment horizontal="left"/>
    </xf>
    <xf numFmtId="0" fontId="8" fillId="0" borderId="0" xfId="0" applyFont="1" applyFill="1" applyBorder="1" applyAlignment="1">
      <alignment horizontal="left"/>
    </xf>
    <xf numFmtId="0" fontId="8" fillId="0" borderId="0" xfId="0" applyFont="1" applyFill="1" applyBorder="1" applyAlignment="1">
      <alignment horizontal="left" vertical="center"/>
    </xf>
    <xf numFmtId="0" fontId="20" fillId="5" borderId="2" xfId="0" applyFont="1" applyFill="1" applyBorder="1" applyAlignment="1">
      <alignment horizontal="center"/>
    </xf>
    <xf numFmtId="0" fontId="20" fillId="5" borderId="3" xfId="0" applyFont="1" applyFill="1" applyBorder="1" applyAlignment="1">
      <alignment horizontal="center"/>
    </xf>
    <xf numFmtId="0" fontId="20" fillId="5" borderId="4" xfId="0" applyFont="1" applyFill="1" applyBorder="1" applyAlignment="1">
      <alignment horizontal="center"/>
    </xf>
    <xf numFmtId="0" fontId="11" fillId="4" borderId="2" xfId="0" applyFont="1" applyFill="1" applyBorder="1" applyAlignment="1">
      <alignment horizontal="center"/>
    </xf>
    <xf numFmtId="0" fontId="11" fillId="4" borderId="3" xfId="0" applyFont="1" applyFill="1" applyBorder="1" applyAlignment="1">
      <alignment horizontal="center"/>
    </xf>
    <xf numFmtId="0" fontId="11" fillId="4" borderId="4" xfId="0" applyFont="1" applyFill="1" applyBorder="1" applyAlignment="1">
      <alignment horizontal="center"/>
    </xf>
    <xf numFmtId="0" fontId="8" fillId="0" borderId="15" xfId="0" applyFont="1" applyBorder="1" applyAlignment="1">
      <alignment horizontal="left"/>
    </xf>
    <xf numFmtId="0" fontId="19" fillId="5" borderId="5" xfId="0" applyFont="1" applyFill="1" applyBorder="1" applyAlignment="1">
      <alignment horizontal="center" vertical="center"/>
    </xf>
    <xf numFmtId="0" fontId="19" fillId="5" borderId="16" xfId="0" applyFont="1" applyFill="1" applyBorder="1" applyAlignment="1">
      <alignment horizontal="center" vertical="center"/>
    </xf>
    <xf numFmtId="0" fontId="19" fillId="5" borderId="6" xfId="0" applyFont="1" applyFill="1" applyBorder="1" applyAlignment="1">
      <alignment horizontal="center" vertical="center"/>
    </xf>
  </cellXfs>
  <cellStyles count="3">
    <cellStyle name="Hipervínculo" xfId="1" builtinId="8" hidden="1"/>
    <cellStyle name="Hipervínculo visitado" xfId="2" builtinId="9" hidden="1"/>
    <cellStyle name="Normal" xfId="0" builtinId="0"/>
  </cellStyles>
  <dxfs count="0"/>
  <tableStyles count="0" defaultTableStyle="TableStyleMedium9" defaultPivotStyle="PivotStyleLight16"/>
  <colors>
    <mruColors>
      <color rgb="FFD4C19C"/>
      <color rgb="FFB38E5D"/>
      <color rgb="FF9D244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342"/>
  <sheetViews>
    <sheetView tabSelected="1" view="pageBreakPreview" zoomScaleNormal="70" zoomScaleSheetLayoutView="100" workbookViewId="0">
      <selection activeCell="A185" sqref="A185:XFD185"/>
    </sheetView>
  </sheetViews>
  <sheetFormatPr baseColWidth="10" defaultColWidth="11" defaultRowHeight="14.25"/>
  <cols>
    <col min="1" max="1" width="57.125" style="3" customWidth="1"/>
    <col min="2" max="2" width="8.5" style="2" customWidth="1"/>
    <col min="3" max="3" width="7.5" style="2" customWidth="1"/>
    <col min="4" max="4" width="10.375" style="2" customWidth="1"/>
    <col min="5" max="5" width="7.625" style="2" customWidth="1"/>
    <col min="6" max="6" width="8.5" style="2" customWidth="1"/>
    <col min="7" max="7" width="7" style="2" customWidth="1"/>
    <col min="8" max="8" width="8.625" style="2" customWidth="1"/>
    <col min="9" max="9" width="10.125" style="2" bestFit="1" customWidth="1"/>
    <col min="10" max="10" width="7.125" style="2" customWidth="1"/>
    <col min="11" max="11" width="6.125" style="2" customWidth="1"/>
    <col min="12" max="12" width="7.625" style="2" customWidth="1"/>
    <col min="13" max="13" width="7.25" style="2" bestFit="1" customWidth="1"/>
    <col min="14" max="14" width="6.5" style="2" customWidth="1"/>
    <col min="15" max="15" width="7.25" style="2" bestFit="1" customWidth="1"/>
    <col min="16" max="16" width="8.125" style="2" bestFit="1" customWidth="1"/>
    <col min="17" max="17" width="6.125" style="2" bestFit="1" customWidth="1"/>
    <col min="18" max="18" width="5.75" style="2" bestFit="1" customWidth="1"/>
    <col min="19" max="19" width="7.75" style="2" bestFit="1" customWidth="1"/>
    <col min="20" max="20" width="9.625" style="2" customWidth="1"/>
    <col min="21" max="21" width="7.25" style="2" bestFit="1" customWidth="1"/>
    <col min="22" max="22" width="6.75" style="2" bestFit="1" customWidth="1"/>
    <col min="23" max="23" width="6.125" style="2" customWidth="1"/>
    <col min="24" max="24" width="7.5" style="2" customWidth="1"/>
    <col min="25" max="25" width="8.75" style="2" bestFit="1" customWidth="1"/>
    <col min="26" max="28" width="8.5" style="2" customWidth="1"/>
    <col min="29" max="16384" width="11" style="2"/>
  </cols>
  <sheetData>
    <row r="1" spans="1:31">
      <c r="A1" s="1"/>
    </row>
    <row r="2" spans="1:31" ht="15.75">
      <c r="A2" s="230" t="s">
        <v>218</v>
      </c>
      <c r="B2" s="230"/>
      <c r="C2" s="230"/>
      <c r="D2" s="230"/>
      <c r="E2" s="230"/>
      <c r="F2" s="230"/>
      <c r="G2" s="230"/>
      <c r="H2" s="230"/>
      <c r="I2" s="230"/>
      <c r="J2" s="230"/>
      <c r="K2" s="230"/>
      <c r="L2" s="230"/>
      <c r="M2" s="230"/>
      <c r="N2" s="230"/>
      <c r="O2" s="230"/>
      <c r="P2" s="230"/>
      <c r="Q2" s="230"/>
      <c r="R2" s="230"/>
      <c r="S2" s="230"/>
    </row>
    <row r="3" spans="1:31">
      <c r="B3" s="4"/>
      <c r="C3" s="4"/>
      <c r="D3" s="4"/>
      <c r="E3" s="4"/>
      <c r="F3" s="4"/>
      <c r="G3" s="4"/>
      <c r="H3" s="4"/>
      <c r="I3" s="4"/>
      <c r="J3" s="4"/>
      <c r="K3" s="4"/>
      <c r="L3" s="4"/>
      <c r="M3" s="4"/>
      <c r="N3" s="4"/>
      <c r="O3" s="4"/>
      <c r="P3" s="4"/>
    </row>
    <row r="4" spans="1:31">
      <c r="D4" s="349" t="s">
        <v>0</v>
      </c>
      <c r="E4" s="349"/>
      <c r="F4" s="349"/>
      <c r="G4" s="349"/>
      <c r="H4" s="349"/>
      <c r="I4" s="350"/>
      <c r="J4" s="350"/>
      <c r="K4" s="350"/>
      <c r="L4" s="350"/>
      <c r="M4" s="350"/>
      <c r="N4" s="350"/>
      <c r="O4" s="350"/>
      <c r="P4" s="350"/>
      <c r="Q4" s="350"/>
      <c r="R4" s="350"/>
      <c r="S4" s="350"/>
    </row>
    <row r="6" spans="1:31" ht="15">
      <c r="A6" s="224" t="s">
        <v>1</v>
      </c>
      <c r="B6" s="225"/>
      <c r="C6" s="225"/>
      <c r="D6" s="225"/>
      <c r="E6" s="225"/>
      <c r="F6" s="225"/>
      <c r="G6" s="225"/>
      <c r="H6" s="225"/>
      <c r="I6" s="225"/>
      <c r="J6" s="225"/>
      <c r="K6" s="225"/>
      <c r="L6" s="225"/>
      <c r="M6" s="225"/>
      <c r="N6" s="225"/>
      <c r="O6" s="225"/>
      <c r="P6" s="225"/>
      <c r="Q6" s="225"/>
      <c r="R6" s="225"/>
      <c r="S6" s="226"/>
    </row>
    <row r="7" spans="1:31">
      <c r="A7" s="352" t="s">
        <v>210</v>
      </c>
      <c r="B7" s="355" t="s">
        <v>2</v>
      </c>
      <c r="C7" s="356"/>
      <c r="D7" s="356"/>
      <c r="E7" s="356"/>
      <c r="F7" s="356"/>
      <c r="G7" s="357"/>
      <c r="H7" s="358" t="s">
        <v>3</v>
      </c>
      <c r="I7" s="359"/>
      <c r="J7" s="359"/>
      <c r="K7" s="359"/>
      <c r="L7" s="359"/>
      <c r="M7" s="360"/>
      <c r="N7" s="358" t="s">
        <v>4</v>
      </c>
      <c r="O7" s="359"/>
      <c r="P7" s="359"/>
      <c r="Q7" s="359"/>
      <c r="R7" s="359"/>
      <c r="S7" s="360"/>
    </row>
    <row r="8" spans="1:31">
      <c r="A8" s="352"/>
      <c r="B8" s="301">
        <v>2018</v>
      </c>
      <c r="C8" s="301">
        <v>2019</v>
      </c>
      <c r="D8" s="301"/>
      <c r="E8" s="301">
        <v>2020</v>
      </c>
      <c r="F8" s="301">
        <v>2021</v>
      </c>
      <c r="G8" s="301">
        <v>2022</v>
      </c>
      <c r="H8" s="301">
        <v>2018</v>
      </c>
      <c r="I8" s="301">
        <v>2019</v>
      </c>
      <c r="J8" s="301"/>
      <c r="K8" s="301">
        <v>2020</v>
      </c>
      <c r="L8" s="301">
        <v>2021</v>
      </c>
      <c r="M8" s="301">
        <v>2022</v>
      </c>
      <c r="N8" s="301">
        <v>2018</v>
      </c>
      <c r="O8" s="301">
        <v>2019</v>
      </c>
      <c r="P8" s="301"/>
      <c r="Q8" s="301">
        <v>2020</v>
      </c>
      <c r="R8" s="301">
        <v>2021</v>
      </c>
      <c r="S8" s="301">
        <v>2022</v>
      </c>
    </row>
    <row r="9" spans="1:31">
      <c r="A9" s="5" t="s">
        <v>211</v>
      </c>
      <c r="B9" s="301"/>
      <c r="C9" s="6" t="s">
        <v>209</v>
      </c>
      <c r="D9" s="6" t="s">
        <v>5</v>
      </c>
      <c r="E9" s="301"/>
      <c r="F9" s="301"/>
      <c r="G9" s="301"/>
      <c r="H9" s="301"/>
      <c r="I9" s="6" t="s">
        <v>209</v>
      </c>
      <c r="J9" s="6" t="s">
        <v>5</v>
      </c>
      <c r="K9" s="301"/>
      <c r="L9" s="301"/>
      <c r="M9" s="301"/>
      <c r="N9" s="301"/>
      <c r="O9" s="6" t="s">
        <v>209</v>
      </c>
      <c r="P9" s="6" t="s">
        <v>5</v>
      </c>
      <c r="Q9" s="301"/>
      <c r="R9" s="301"/>
      <c r="S9" s="301"/>
    </row>
    <row r="10" spans="1:31" ht="15">
      <c r="A10" s="7" t="s">
        <v>212</v>
      </c>
      <c r="B10" s="8"/>
      <c r="C10" s="8"/>
      <c r="D10" s="8"/>
      <c r="E10" s="8"/>
      <c r="F10" s="8"/>
      <c r="G10" s="8"/>
      <c r="H10" s="8"/>
      <c r="I10" s="8"/>
      <c r="J10" s="8"/>
      <c r="K10" s="8"/>
      <c r="L10" s="8"/>
      <c r="M10" s="8"/>
      <c r="N10" s="8"/>
      <c r="O10" s="8"/>
      <c r="P10" s="8"/>
      <c r="Q10" s="8"/>
      <c r="R10" s="8"/>
      <c r="S10" s="9"/>
    </row>
    <row r="11" spans="1:31">
      <c r="A11" s="10" t="s">
        <v>213</v>
      </c>
      <c r="B11" s="11"/>
      <c r="C11" s="11"/>
      <c r="D11" s="11"/>
      <c r="E11" s="11"/>
      <c r="F11" s="11"/>
      <c r="G11" s="11"/>
      <c r="H11" s="11"/>
      <c r="I11" s="11"/>
      <c r="J11" s="11"/>
      <c r="K11" s="11"/>
      <c r="L11" s="11"/>
      <c r="M11" s="11"/>
      <c r="N11" s="11"/>
      <c r="O11" s="11"/>
      <c r="P11" s="11"/>
      <c r="Q11" s="11"/>
      <c r="R11" s="11"/>
      <c r="S11" s="12"/>
    </row>
    <row r="12" spans="1:31">
      <c r="A12" s="13"/>
      <c r="B12" s="14"/>
      <c r="C12" s="14"/>
      <c r="D12" s="14"/>
      <c r="E12" s="14"/>
      <c r="F12" s="14"/>
      <c r="G12" s="14"/>
      <c r="H12" s="14"/>
      <c r="I12" s="14"/>
      <c r="J12" s="14"/>
      <c r="K12" s="14"/>
      <c r="L12" s="14"/>
      <c r="M12" s="14"/>
      <c r="N12" s="14"/>
      <c r="O12" s="15"/>
      <c r="P12" s="15"/>
      <c r="Q12" s="14"/>
      <c r="R12" s="14"/>
      <c r="S12" s="14"/>
      <c r="T12" s="14"/>
      <c r="U12" s="14"/>
      <c r="V12" s="15"/>
      <c r="W12" s="15"/>
      <c r="X12" s="15"/>
      <c r="Y12" s="15"/>
      <c r="Z12" s="16"/>
      <c r="AA12" s="16"/>
      <c r="AB12" s="16"/>
      <c r="AC12" s="16"/>
      <c r="AD12" s="16"/>
      <c r="AE12" s="16"/>
    </row>
    <row r="13" spans="1:31">
      <c r="A13" s="301" t="s">
        <v>210</v>
      </c>
      <c r="B13" s="358" t="s">
        <v>6</v>
      </c>
      <c r="C13" s="359"/>
      <c r="D13" s="359"/>
      <c r="E13" s="359"/>
      <c r="F13" s="359"/>
      <c r="G13" s="360"/>
      <c r="H13" s="301" t="s">
        <v>7</v>
      </c>
      <c r="I13" s="301"/>
      <c r="J13" s="301"/>
      <c r="K13" s="301"/>
      <c r="L13" s="301"/>
      <c r="M13" s="301"/>
      <c r="N13" s="358" t="s">
        <v>8</v>
      </c>
      <c r="O13" s="359"/>
      <c r="P13" s="359"/>
      <c r="Q13" s="359"/>
      <c r="R13" s="359"/>
      <c r="S13" s="360"/>
    </row>
    <row r="14" spans="1:31">
      <c r="A14" s="301"/>
      <c r="B14" s="301">
        <v>2018</v>
      </c>
      <c r="C14" s="301">
        <v>2019</v>
      </c>
      <c r="D14" s="301"/>
      <c r="E14" s="301">
        <v>2020</v>
      </c>
      <c r="F14" s="301">
        <v>2021</v>
      </c>
      <c r="G14" s="301">
        <v>2022</v>
      </c>
      <c r="H14" s="301">
        <v>2018</v>
      </c>
      <c r="I14" s="301">
        <v>2019</v>
      </c>
      <c r="J14" s="301"/>
      <c r="K14" s="301">
        <v>2020</v>
      </c>
      <c r="L14" s="301">
        <v>2021</v>
      </c>
      <c r="M14" s="301">
        <v>2022</v>
      </c>
      <c r="N14" s="301">
        <v>2018</v>
      </c>
      <c r="O14" s="301">
        <v>2019</v>
      </c>
      <c r="P14" s="301"/>
      <c r="Q14" s="301">
        <v>2020</v>
      </c>
      <c r="R14" s="301">
        <v>2021</v>
      </c>
      <c r="S14" s="301">
        <v>2022</v>
      </c>
    </row>
    <row r="15" spans="1:31">
      <c r="A15" s="5" t="s">
        <v>211</v>
      </c>
      <c r="B15" s="301"/>
      <c r="C15" s="6" t="s">
        <v>209</v>
      </c>
      <c r="D15" s="6" t="s">
        <v>5</v>
      </c>
      <c r="E15" s="301"/>
      <c r="F15" s="301"/>
      <c r="G15" s="301"/>
      <c r="H15" s="301"/>
      <c r="I15" s="6" t="s">
        <v>209</v>
      </c>
      <c r="J15" s="6" t="s">
        <v>5</v>
      </c>
      <c r="K15" s="301"/>
      <c r="L15" s="301"/>
      <c r="M15" s="301"/>
      <c r="N15" s="301"/>
      <c r="O15" s="6" t="s">
        <v>209</v>
      </c>
      <c r="P15" s="6" t="s">
        <v>5</v>
      </c>
      <c r="Q15" s="301"/>
      <c r="R15" s="301"/>
      <c r="S15" s="301"/>
    </row>
    <row r="16" spans="1:31" ht="15">
      <c r="A16" s="7" t="s">
        <v>212</v>
      </c>
      <c r="B16" s="8"/>
      <c r="C16" s="8"/>
      <c r="D16" s="8"/>
      <c r="E16" s="8"/>
      <c r="F16" s="8"/>
      <c r="G16" s="8"/>
      <c r="H16" s="8"/>
      <c r="I16" s="8"/>
      <c r="J16" s="8"/>
      <c r="K16" s="8"/>
      <c r="L16" s="8"/>
      <c r="M16" s="8"/>
      <c r="N16" s="17">
        <f t="shared" ref="N16:P17" si="0">+B10+H10+N10+B16+H16</f>
        <v>0</v>
      </c>
      <c r="O16" s="17">
        <f t="shared" si="0"/>
        <v>0</v>
      </c>
      <c r="P16" s="17">
        <f t="shared" si="0"/>
        <v>0</v>
      </c>
      <c r="Q16" s="17">
        <f t="shared" ref="Q16:S17" si="1">E10+K10+Q10+E16+K16</f>
        <v>0</v>
      </c>
      <c r="R16" s="17">
        <f t="shared" si="1"/>
        <v>0</v>
      </c>
      <c r="S16" s="18">
        <f t="shared" si="1"/>
        <v>0</v>
      </c>
    </row>
    <row r="17" spans="1:31">
      <c r="A17" s="10" t="s">
        <v>213</v>
      </c>
      <c r="B17" s="11"/>
      <c r="C17" s="11"/>
      <c r="D17" s="11"/>
      <c r="E17" s="11"/>
      <c r="F17" s="11"/>
      <c r="G17" s="11"/>
      <c r="H17" s="11"/>
      <c r="I17" s="11"/>
      <c r="J17" s="11"/>
      <c r="K17" s="11"/>
      <c r="L17" s="11"/>
      <c r="M17" s="11"/>
      <c r="N17" s="19">
        <f t="shared" si="0"/>
        <v>0</v>
      </c>
      <c r="O17" s="19">
        <f t="shared" si="0"/>
        <v>0</v>
      </c>
      <c r="P17" s="19">
        <f t="shared" si="0"/>
        <v>0</v>
      </c>
      <c r="Q17" s="19">
        <f t="shared" si="1"/>
        <v>0</v>
      </c>
      <c r="R17" s="19">
        <f t="shared" si="1"/>
        <v>0</v>
      </c>
      <c r="S17" s="20">
        <f t="shared" si="1"/>
        <v>0</v>
      </c>
    </row>
    <row r="18" spans="1:31">
      <c r="A18" s="13"/>
      <c r="B18" s="14"/>
      <c r="C18" s="14"/>
      <c r="D18" s="14"/>
      <c r="E18" s="14"/>
      <c r="F18" s="14"/>
      <c r="G18" s="14"/>
      <c r="H18" s="14"/>
      <c r="I18" s="14"/>
      <c r="J18" s="14"/>
      <c r="K18" s="14"/>
      <c r="L18" s="14"/>
      <c r="M18" s="14"/>
      <c r="N18" s="14"/>
      <c r="O18" s="14"/>
      <c r="P18" s="14"/>
      <c r="Q18" s="14"/>
      <c r="R18" s="14"/>
      <c r="S18" s="14"/>
      <c r="T18" s="14"/>
      <c r="U18" s="21"/>
      <c r="V18" s="22"/>
      <c r="W18" s="21"/>
      <c r="X18" s="21"/>
      <c r="Y18" s="21"/>
      <c r="Z18" s="21"/>
      <c r="AA18" s="21"/>
      <c r="AB18" s="21"/>
      <c r="AC18" s="21"/>
      <c r="AD18" s="21"/>
      <c r="AE18" s="21"/>
    </row>
    <row r="19" spans="1:31" ht="15">
      <c r="A19" s="224" t="s">
        <v>9</v>
      </c>
      <c r="B19" s="225"/>
      <c r="C19" s="225"/>
      <c r="D19" s="225"/>
      <c r="E19" s="225"/>
      <c r="F19" s="225"/>
      <c r="G19" s="225"/>
      <c r="H19" s="225"/>
      <c r="I19" s="225"/>
      <c r="J19" s="225"/>
      <c r="K19" s="225"/>
      <c r="L19" s="225"/>
      <c r="M19" s="225"/>
      <c r="N19" s="225"/>
      <c r="O19" s="225"/>
      <c r="P19" s="225"/>
      <c r="Q19" s="225"/>
      <c r="R19" s="225"/>
      <c r="S19" s="225"/>
    </row>
    <row r="20" spans="1:31">
      <c r="A20" s="258" t="s">
        <v>210</v>
      </c>
      <c r="B20" s="242" t="s">
        <v>10</v>
      </c>
      <c r="C20" s="243"/>
      <c r="D20" s="243"/>
      <c r="E20" s="243"/>
      <c r="F20" s="243"/>
      <c r="G20" s="351"/>
      <c r="H20" s="242" t="s">
        <v>3</v>
      </c>
      <c r="I20" s="243"/>
      <c r="J20" s="243"/>
      <c r="K20" s="243"/>
      <c r="L20" s="243"/>
      <c r="M20" s="351"/>
      <c r="N20" s="231" t="s">
        <v>4</v>
      </c>
      <c r="O20" s="254"/>
      <c r="P20" s="254"/>
      <c r="Q20" s="254"/>
      <c r="R20" s="254"/>
      <c r="S20" s="254"/>
    </row>
    <row r="21" spans="1:31">
      <c r="A21" s="258"/>
      <c r="B21" s="258">
        <v>2018</v>
      </c>
      <c r="C21" s="258">
        <v>2019</v>
      </c>
      <c r="D21" s="258"/>
      <c r="E21" s="258">
        <v>2020</v>
      </c>
      <c r="F21" s="258">
        <v>2021</v>
      </c>
      <c r="G21" s="258">
        <v>2022</v>
      </c>
      <c r="H21" s="258">
        <v>2018</v>
      </c>
      <c r="I21" s="258">
        <v>2019</v>
      </c>
      <c r="J21" s="258"/>
      <c r="K21" s="258">
        <v>2020</v>
      </c>
      <c r="L21" s="258">
        <v>2021</v>
      </c>
      <c r="M21" s="258">
        <v>2022</v>
      </c>
      <c r="N21" s="258">
        <v>2018</v>
      </c>
      <c r="O21" s="258">
        <v>2019</v>
      </c>
      <c r="P21" s="258"/>
      <c r="Q21" s="258">
        <v>2020</v>
      </c>
      <c r="R21" s="258">
        <v>2021</v>
      </c>
      <c r="S21" s="258">
        <v>2022</v>
      </c>
    </row>
    <row r="22" spans="1:31">
      <c r="A22" s="190" t="s">
        <v>211</v>
      </c>
      <c r="B22" s="258"/>
      <c r="C22" s="191" t="s">
        <v>209</v>
      </c>
      <c r="D22" s="191" t="s">
        <v>5</v>
      </c>
      <c r="E22" s="258"/>
      <c r="F22" s="258"/>
      <c r="G22" s="258"/>
      <c r="H22" s="258"/>
      <c r="I22" s="191" t="s">
        <v>209</v>
      </c>
      <c r="J22" s="191" t="s">
        <v>5</v>
      </c>
      <c r="K22" s="258"/>
      <c r="L22" s="258"/>
      <c r="M22" s="258"/>
      <c r="N22" s="258"/>
      <c r="O22" s="191" t="s">
        <v>209</v>
      </c>
      <c r="P22" s="191" t="s">
        <v>5</v>
      </c>
      <c r="Q22" s="258"/>
      <c r="R22" s="258"/>
      <c r="S22" s="258"/>
    </row>
    <row r="23" spans="1:31" ht="15">
      <c r="A23" s="7" t="s">
        <v>212</v>
      </c>
      <c r="B23" s="8"/>
      <c r="C23" s="8"/>
      <c r="D23" s="8"/>
      <c r="E23" s="8"/>
      <c r="F23" s="8"/>
      <c r="G23" s="8"/>
      <c r="H23" s="8"/>
      <c r="I23" s="8"/>
      <c r="J23" s="8"/>
      <c r="K23" s="8"/>
      <c r="L23" s="8"/>
      <c r="M23" s="8"/>
      <c r="N23" s="8"/>
      <c r="O23" s="8"/>
      <c r="P23" s="8"/>
      <c r="Q23" s="8"/>
      <c r="R23" s="8"/>
      <c r="S23" s="9"/>
    </row>
    <row r="24" spans="1:31">
      <c r="A24" s="10" t="s">
        <v>213</v>
      </c>
      <c r="B24" s="11"/>
      <c r="C24" s="11"/>
      <c r="D24" s="11"/>
      <c r="E24" s="11"/>
      <c r="F24" s="11"/>
      <c r="G24" s="11"/>
      <c r="H24" s="11"/>
      <c r="I24" s="11"/>
      <c r="J24" s="11"/>
      <c r="K24" s="11"/>
      <c r="L24" s="11"/>
      <c r="M24" s="11"/>
      <c r="N24" s="11"/>
      <c r="O24" s="11"/>
      <c r="P24" s="11"/>
      <c r="Q24" s="11"/>
      <c r="R24" s="11"/>
      <c r="S24" s="12"/>
    </row>
    <row r="25" spans="1:31">
      <c r="A25" s="13"/>
      <c r="B25" s="14"/>
      <c r="C25" s="14"/>
      <c r="D25" s="14"/>
      <c r="E25" s="14"/>
      <c r="F25" s="14"/>
      <c r="G25" s="14"/>
      <c r="H25" s="14"/>
      <c r="I25" s="14"/>
      <c r="J25" s="14"/>
      <c r="K25" s="14"/>
      <c r="L25" s="14"/>
      <c r="M25" s="15"/>
      <c r="N25" s="15"/>
      <c r="O25" s="15"/>
      <c r="P25" s="15"/>
      <c r="Q25" s="16"/>
      <c r="R25" s="16"/>
      <c r="S25" s="16"/>
      <c r="T25" s="16"/>
      <c r="U25" s="16"/>
      <c r="V25" s="16"/>
    </row>
    <row r="26" spans="1:31">
      <c r="A26" s="258" t="s">
        <v>210</v>
      </c>
      <c r="B26" s="192" t="s">
        <v>11</v>
      </c>
      <c r="C26" s="192"/>
      <c r="D26" s="192"/>
      <c r="E26" s="192"/>
      <c r="F26" s="192"/>
      <c r="G26" s="192"/>
      <c r="H26" s="258" t="s">
        <v>7</v>
      </c>
      <c r="I26" s="258"/>
      <c r="J26" s="258"/>
      <c r="K26" s="258"/>
      <c r="L26" s="258"/>
      <c r="M26" s="258"/>
      <c r="N26" s="258" t="s">
        <v>8</v>
      </c>
      <c r="O26" s="258"/>
      <c r="P26" s="258"/>
      <c r="Q26" s="258"/>
      <c r="R26" s="258"/>
      <c r="S26" s="258"/>
    </row>
    <row r="27" spans="1:31">
      <c r="A27" s="258"/>
      <c r="B27" s="258">
        <v>2018</v>
      </c>
      <c r="C27" s="258">
        <v>2019</v>
      </c>
      <c r="D27" s="258"/>
      <c r="E27" s="258">
        <v>2020</v>
      </c>
      <c r="F27" s="258">
        <v>2021</v>
      </c>
      <c r="G27" s="258">
        <v>2022</v>
      </c>
      <c r="H27" s="258">
        <v>2018</v>
      </c>
      <c r="I27" s="258">
        <v>2019</v>
      </c>
      <c r="J27" s="258"/>
      <c r="K27" s="258">
        <v>2020</v>
      </c>
      <c r="L27" s="258">
        <v>2021</v>
      </c>
      <c r="M27" s="258">
        <v>2022</v>
      </c>
      <c r="N27" s="258">
        <v>2018</v>
      </c>
      <c r="O27" s="258">
        <v>2019</v>
      </c>
      <c r="P27" s="258"/>
      <c r="Q27" s="258">
        <v>2020</v>
      </c>
      <c r="R27" s="258">
        <v>2021</v>
      </c>
      <c r="S27" s="258">
        <v>2022</v>
      </c>
    </row>
    <row r="28" spans="1:31">
      <c r="A28" s="190" t="s">
        <v>211</v>
      </c>
      <c r="B28" s="258"/>
      <c r="C28" s="191" t="s">
        <v>209</v>
      </c>
      <c r="D28" s="191" t="s">
        <v>5</v>
      </c>
      <c r="E28" s="258"/>
      <c r="F28" s="258"/>
      <c r="G28" s="258"/>
      <c r="H28" s="258"/>
      <c r="I28" s="191" t="s">
        <v>209</v>
      </c>
      <c r="J28" s="191" t="s">
        <v>5</v>
      </c>
      <c r="K28" s="258"/>
      <c r="L28" s="258"/>
      <c r="M28" s="258"/>
      <c r="N28" s="258"/>
      <c r="O28" s="191" t="s">
        <v>209</v>
      </c>
      <c r="P28" s="191" t="s">
        <v>5</v>
      </c>
      <c r="Q28" s="258"/>
      <c r="R28" s="258"/>
      <c r="S28" s="258"/>
    </row>
    <row r="29" spans="1:31" ht="15">
      <c r="A29" s="7" t="s">
        <v>212</v>
      </c>
      <c r="B29" s="8"/>
      <c r="C29" s="8"/>
      <c r="D29" s="8"/>
      <c r="E29" s="8"/>
      <c r="F29" s="8"/>
      <c r="G29" s="8"/>
      <c r="H29" s="8"/>
      <c r="I29" s="8"/>
      <c r="J29" s="8"/>
      <c r="K29" s="8"/>
      <c r="L29" s="8"/>
      <c r="M29" s="8"/>
      <c r="N29" s="17">
        <f t="shared" ref="N29:P30" si="2">+B23+H23+N23+B29+H29</f>
        <v>0</v>
      </c>
      <c r="O29" s="17">
        <f t="shared" si="2"/>
        <v>0</v>
      </c>
      <c r="P29" s="17">
        <f t="shared" si="2"/>
        <v>0</v>
      </c>
      <c r="Q29" s="17">
        <f>E23+K23+Q23+E29+K29</f>
        <v>0</v>
      </c>
      <c r="R29" s="17">
        <f>F23+L23+R23+F29+L29</f>
        <v>0</v>
      </c>
      <c r="S29" s="18">
        <f>+G23+S23+G29+M29</f>
        <v>0</v>
      </c>
    </row>
    <row r="30" spans="1:31">
      <c r="A30" s="10" t="s">
        <v>213</v>
      </c>
      <c r="B30" s="11"/>
      <c r="C30" s="11"/>
      <c r="D30" s="11"/>
      <c r="E30" s="11"/>
      <c r="F30" s="11"/>
      <c r="G30" s="11"/>
      <c r="H30" s="11"/>
      <c r="I30" s="11"/>
      <c r="J30" s="11"/>
      <c r="K30" s="11"/>
      <c r="L30" s="11"/>
      <c r="M30" s="11"/>
      <c r="N30" s="19">
        <f t="shared" si="2"/>
        <v>0</v>
      </c>
      <c r="O30" s="19">
        <f t="shared" si="2"/>
        <v>0</v>
      </c>
      <c r="P30" s="19">
        <f t="shared" si="2"/>
        <v>0</v>
      </c>
      <c r="Q30" s="19">
        <f>E24+K24+Q24+E30+K30</f>
        <v>0</v>
      </c>
      <c r="R30" s="19">
        <f>F24+L24+R24+F30+L30</f>
        <v>0</v>
      </c>
      <c r="S30" s="20">
        <f>+G24+S24+G30+M30</f>
        <v>0</v>
      </c>
    </row>
    <row r="31" spans="1:31">
      <c r="A31" s="13"/>
      <c r="B31" s="14"/>
      <c r="C31" s="14"/>
      <c r="D31" s="14"/>
      <c r="E31" s="14"/>
      <c r="F31" s="14"/>
      <c r="G31" s="14"/>
      <c r="H31" s="14"/>
      <c r="I31" s="14"/>
      <c r="J31" s="14"/>
      <c r="K31" s="14"/>
      <c r="L31" s="14"/>
      <c r="M31" s="14"/>
      <c r="N31" s="14"/>
      <c r="O31" s="15"/>
      <c r="P31" s="15"/>
      <c r="Q31" s="14"/>
      <c r="R31" s="14"/>
      <c r="S31" s="14"/>
      <c r="T31" s="14"/>
      <c r="U31" s="14"/>
      <c r="V31" s="15"/>
      <c r="W31" s="15"/>
      <c r="X31" s="15"/>
      <c r="Y31" s="15"/>
      <c r="Z31" s="16"/>
      <c r="AA31" s="16"/>
      <c r="AB31" s="16"/>
      <c r="AC31" s="16"/>
      <c r="AD31" s="16"/>
      <c r="AE31" s="16"/>
    </row>
    <row r="32" spans="1:31" ht="15">
      <c r="A32" s="227" t="s">
        <v>12</v>
      </c>
      <c r="B32" s="228"/>
      <c r="C32" s="228"/>
      <c r="D32" s="228"/>
      <c r="E32" s="228"/>
      <c r="F32" s="228"/>
      <c r="G32" s="228"/>
      <c r="H32" s="228"/>
      <c r="I32" s="228"/>
      <c r="J32" s="228"/>
      <c r="K32" s="228"/>
      <c r="L32" s="228"/>
      <c r="M32" s="228"/>
      <c r="N32" s="228"/>
      <c r="O32" s="228"/>
      <c r="P32" s="228"/>
      <c r="Q32" s="228"/>
      <c r="R32" s="228"/>
      <c r="S32" s="229"/>
    </row>
    <row r="33" spans="1:25">
      <c r="A33" s="301" t="s">
        <v>210</v>
      </c>
      <c r="B33" s="358" t="s">
        <v>10</v>
      </c>
      <c r="C33" s="359"/>
      <c r="D33" s="359"/>
      <c r="E33" s="359"/>
      <c r="F33" s="359"/>
      <c r="G33" s="360"/>
      <c r="H33" s="358" t="s">
        <v>3</v>
      </c>
      <c r="I33" s="359"/>
      <c r="J33" s="359"/>
      <c r="K33" s="359"/>
      <c r="L33" s="359"/>
      <c r="M33" s="360"/>
      <c r="N33" s="358" t="s">
        <v>4</v>
      </c>
      <c r="O33" s="359"/>
      <c r="P33" s="359"/>
      <c r="Q33" s="359"/>
      <c r="R33" s="359"/>
      <c r="S33" s="360"/>
    </row>
    <row r="34" spans="1:25">
      <c r="A34" s="301"/>
      <c r="B34" s="301">
        <v>2018</v>
      </c>
      <c r="C34" s="301">
        <v>2019</v>
      </c>
      <c r="D34" s="301"/>
      <c r="E34" s="301">
        <v>2020</v>
      </c>
      <c r="F34" s="301">
        <v>2021</v>
      </c>
      <c r="G34" s="301">
        <v>2022</v>
      </c>
      <c r="H34" s="301">
        <v>2018</v>
      </c>
      <c r="I34" s="301">
        <v>2019</v>
      </c>
      <c r="J34" s="301"/>
      <c r="K34" s="301">
        <v>2020</v>
      </c>
      <c r="L34" s="301">
        <v>2021</v>
      </c>
      <c r="M34" s="301">
        <v>2022</v>
      </c>
      <c r="N34" s="301">
        <v>2018</v>
      </c>
      <c r="O34" s="301">
        <v>2019</v>
      </c>
      <c r="P34" s="301"/>
      <c r="Q34" s="301">
        <v>2020</v>
      </c>
      <c r="R34" s="301">
        <v>2021</v>
      </c>
      <c r="S34" s="301">
        <v>2022</v>
      </c>
    </row>
    <row r="35" spans="1:25">
      <c r="A35" s="5" t="s">
        <v>211</v>
      </c>
      <c r="B35" s="301"/>
      <c r="C35" s="6" t="s">
        <v>209</v>
      </c>
      <c r="D35" s="6" t="s">
        <v>5</v>
      </c>
      <c r="E35" s="301"/>
      <c r="F35" s="301"/>
      <c r="G35" s="301"/>
      <c r="H35" s="301"/>
      <c r="I35" s="6" t="s">
        <v>209</v>
      </c>
      <c r="J35" s="6" t="s">
        <v>5</v>
      </c>
      <c r="K35" s="301"/>
      <c r="L35" s="301"/>
      <c r="M35" s="301"/>
      <c r="N35" s="301"/>
      <c r="O35" s="6" t="s">
        <v>209</v>
      </c>
      <c r="P35" s="6" t="s">
        <v>5</v>
      </c>
      <c r="Q35" s="301"/>
      <c r="R35" s="301"/>
      <c r="S35" s="301"/>
    </row>
    <row r="36" spans="1:25" ht="15">
      <c r="A36" s="7" t="s">
        <v>212</v>
      </c>
      <c r="B36" s="17">
        <f t="shared" ref="B36:S36" si="3">SUM(B10,B23)</f>
        <v>0</v>
      </c>
      <c r="C36" s="17">
        <f t="shared" si="3"/>
        <v>0</v>
      </c>
      <c r="D36" s="17">
        <f t="shared" si="3"/>
        <v>0</v>
      </c>
      <c r="E36" s="17">
        <f t="shared" si="3"/>
        <v>0</v>
      </c>
      <c r="F36" s="17">
        <f t="shared" si="3"/>
        <v>0</v>
      </c>
      <c r="G36" s="17">
        <f t="shared" si="3"/>
        <v>0</v>
      </c>
      <c r="H36" s="17">
        <f t="shared" si="3"/>
        <v>0</v>
      </c>
      <c r="I36" s="17">
        <f t="shared" si="3"/>
        <v>0</v>
      </c>
      <c r="J36" s="17">
        <f t="shared" si="3"/>
        <v>0</v>
      </c>
      <c r="K36" s="17">
        <f t="shared" si="3"/>
        <v>0</v>
      </c>
      <c r="L36" s="17">
        <f t="shared" si="3"/>
        <v>0</v>
      </c>
      <c r="M36" s="17">
        <f t="shared" si="3"/>
        <v>0</v>
      </c>
      <c r="N36" s="17">
        <f t="shared" si="3"/>
        <v>0</v>
      </c>
      <c r="O36" s="17">
        <f t="shared" si="3"/>
        <v>0</v>
      </c>
      <c r="P36" s="17">
        <f t="shared" si="3"/>
        <v>0</v>
      </c>
      <c r="Q36" s="17">
        <f t="shared" si="3"/>
        <v>0</v>
      </c>
      <c r="R36" s="17">
        <f t="shared" si="3"/>
        <v>0</v>
      </c>
      <c r="S36" s="18">
        <f t="shared" si="3"/>
        <v>0</v>
      </c>
    </row>
    <row r="37" spans="1:25">
      <c r="A37" s="10" t="s">
        <v>213</v>
      </c>
      <c r="B37" s="19">
        <f t="shared" ref="B37:S37" si="4">SUM(B11,B24)</f>
        <v>0</v>
      </c>
      <c r="C37" s="19">
        <f t="shared" si="4"/>
        <v>0</v>
      </c>
      <c r="D37" s="19">
        <f t="shared" si="4"/>
        <v>0</v>
      </c>
      <c r="E37" s="19">
        <f t="shared" si="4"/>
        <v>0</v>
      </c>
      <c r="F37" s="19">
        <f t="shared" si="4"/>
        <v>0</v>
      </c>
      <c r="G37" s="19">
        <f t="shared" si="4"/>
        <v>0</v>
      </c>
      <c r="H37" s="19">
        <f t="shared" si="4"/>
        <v>0</v>
      </c>
      <c r="I37" s="19">
        <f t="shared" si="4"/>
        <v>0</v>
      </c>
      <c r="J37" s="19">
        <f t="shared" si="4"/>
        <v>0</v>
      </c>
      <c r="K37" s="19">
        <f t="shared" si="4"/>
        <v>0</v>
      </c>
      <c r="L37" s="19">
        <f t="shared" si="4"/>
        <v>0</v>
      </c>
      <c r="M37" s="19">
        <f t="shared" si="4"/>
        <v>0</v>
      </c>
      <c r="N37" s="19">
        <f t="shared" si="4"/>
        <v>0</v>
      </c>
      <c r="O37" s="19">
        <f t="shared" si="4"/>
        <v>0</v>
      </c>
      <c r="P37" s="19">
        <f t="shared" si="4"/>
        <v>0</v>
      </c>
      <c r="Q37" s="19">
        <f t="shared" si="4"/>
        <v>0</v>
      </c>
      <c r="R37" s="19">
        <f t="shared" si="4"/>
        <v>0</v>
      </c>
      <c r="S37" s="20">
        <f t="shared" si="4"/>
        <v>0</v>
      </c>
    </row>
    <row r="38" spans="1:25">
      <c r="A38" s="13"/>
      <c r="B38" s="14"/>
      <c r="C38" s="14"/>
      <c r="D38" s="14"/>
      <c r="E38" s="14"/>
      <c r="F38" s="14"/>
      <c r="G38" s="14"/>
      <c r="H38" s="14"/>
      <c r="I38" s="14"/>
      <c r="J38" s="14"/>
      <c r="K38" s="14"/>
      <c r="L38" s="14"/>
      <c r="M38" s="15"/>
      <c r="N38" s="15"/>
      <c r="O38" s="15"/>
      <c r="P38" s="15"/>
      <c r="Q38" s="16"/>
      <c r="R38" s="16"/>
      <c r="S38" s="16"/>
    </row>
    <row r="39" spans="1:25">
      <c r="A39" s="301" t="s">
        <v>210</v>
      </c>
      <c r="B39" s="301" t="s">
        <v>11</v>
      </c>
      <c r="C39" s="301"/>
      <c r="D39" s="301"/>
      <c r="E39" s="301"/>
      <c r="F39" s="301"/>
      <c r="G39" s="301"/>
      <c r="H39" s="301" t="s">
        <v>7</v>
      </c>
      <c r="I39" s="301"/>
      <c r="J39" s="301"/>
      <c r="K39" s="301"/>
      <c r="L39" s="301"/>
      <c r="M39" s="301"/>
      <c r="N39" s="301" t="s">
        <v>8</v>
      </c>
      <c r="O39" s="301"/>
      <c r="P39" s="301"/>
      <c r="Q39" s="301"/>
      <c r="R39" s="301"/>
      <c r="S39" s="301"/>
    </row>
    <row r="40" spans="1:25">
      <c r="A40" s="301"/>
      <c r="B40" s="301">
        <v>2018</v>
      </c>
      <c r="C40" s="301">
        <v>2019</v>
      </c>
      <c r="D40" s="301"/>
      <c r="E40" s="301">
        <v>2020</v>
      </c>
      <c r="F40" s="301">
        <v>2021</v>
      </c>
      <c r="G40" s="301">
        <v>2022</v>
      </c>
      <c r="H40" s="301">
        <v>2018</v>
      </c>
      <c r="I40" s="301">
        <v>2019</v>
      </c>
      <c r="J40" s="301"/>
      <c r="K40" s="301">
        <v>2020</v>
      </c>
      <c r="L40" s="301">
        <v>2021</v>
      </c>
      <c r="M40" s="301">
        <v>2022</v>
      </c>
      <c r="N40" s="301">
        <v>2018</v>
      </c>
      <c r="O40" s="301">
        <v>2019</v>
      </c>
      <c r="P40" s="301"/>
      <c r="Q40" s="301">
        <v>2020</v>
      </c>
      <c r="R40" s="301">
        <v>2021</v>
      </c>
      <c r="S40" s="301">
        <v>2022</v>
      </c>
    </row>
    <row r="41" spans="1:25">
      <c r="A41" s="5" t="s">
        <v>211</v>
      </c>
      <c r="B41" s="301"/>
      <c r="C41" s="6" t="s">
        <v>209</v>
      </c>
      <c r="D41" s="6" t="s">
        <v>5</v>
      </c>
      <c r="E41" s="301"/>
      <c r="F41" s="301"/>
      <c r="G41" s="301"/>
      <c r="H41" s="301"/>
      <c r="I41" s="6" t="s">
        <v>209</v>
      </c>
      <c r="J41" s="6" t="s">
        <v>5</v>
      </c>
      <c r="K41" s="301"/>
      <c r="L41" s="301"/>
      <c r="M41" s="301"/>
      <c r="N41" s="301"/>
      <c r="O41" s="6" t="s">
        <v>209</v>
      </c>
      <c r="P41" s="6" t="s">
        <v>5</v>
      </c>
      <c r="Q41" s="301"/>
      <c r="R41" s="301"/>
      <c r="S41" s="301"/>
    </row>
    <row r="42" spans="1:25" ht="15">
      <c r="A42" s="7" t="s">
        <v>212</v>
      </c>
      <c r="B42" s="17">
        <f t="shared" ref="B42:M42" si="5">SUM(B16,B29)</f>
        <v>0</v>
      </c>
      <c r="C42" s="17">
        <f t="shared" si="5"/>
        <v>0</v>
      </c>
      <c r="D42" s="17">
        <f t="shared" si="5"/>
        <v>0</v>
      </c>
      <c r="E42" s="17">
        <f t="shared" si="5"/>
        <v>0</v>
      </c>
      <c r="F42" s="17">
        <f t="shared" si="5"/>
        <v>0</v>
      </c>
      <c r="G42" s="17">
        <f t="shared" si="5"/>
        <v>0</v>
      </c>
      <c r="H42" s="17">
        <f t="shared" si="5"/>
        <v>0</v>
      </c>
      <c r="I42" s="17">
        <f t="shared" si="5"/>
        <v>0</v>
      </c>
      <c r="J42" s="17">
        <f t="shared" si="5"/>
        <v>0</v>
      </c>
      <c r="K42" s="17">
        <f t="shared" si="5"/>
        <v>0</v>
      </c>
      <c r="L42" s="17">
        <f t="shared" si="5"/>
        <v>0</v>
      </c>
      <c r="M42" s="17">
        <f t="shared" si="5"/>
        <v>0</v>
      </c>
      <c r="N42" s="17">
        <f t="shared" ref="N42:P43" si="6">+B36+H36+N36+B42+H42</f>
        <v>0</v>
      </c>
      <c r="O42" s="17">
        <f t="shared" si="6"/>
        <v>0</v>
      </c>
      <c r="P42" s="17">
        <f t="shared" si="6"/>
        <v>0</v>
      </c>
      <c r="Q42" s="17">
        <f t="shared" ref="Q42:S43" si="7">E36+K36+Q36+E42+K42</f>
        <v>0</v>
      </c>
      <c r="R42" s="17">
        <f t="shared" si="7"/>
        <v>0</v>
      </c>
      <c r="S42" s="18">
        <f t="shared" si="7"/>
        <v>0</v>
      </c>
    </row>
    <row r="43" spans="1:25">
      <c r="A43" s="10" t="s">
        <v>213</v>
      </c>
      <c r="B43" s="19">
        <f t="shared" ref="B43:M43" si="8">SUM(B17,B30)</f>
        <v>0</v>
      </c>
      <c r="C43" s="19">
        <f t="shared" si="8"/>
        <v>0</v>
      </c>
      <c r="D43" s="19">
        <f t="shared" si="8"/>
        <v>0</v>
      </c>
      <c r="E43" s="19">
        <f t="shared" si="8"/>
        <v>0</v>
      </c>
      <c r="F43" s="19">
        <f t="shared" si="8"/>
        <v>0</v>
      </c>
      <c r="G43" s="19">
        <f t="shared" si="8"/>
        <v>0</v>
      </c>
      <c r="H43" s="19">
        <f t="shared" si="8"/>
        <v>0</v>
      </c>
      <c r="I43" s="19">
        <f t="shared" si="8"/>
        <v>0</v>
      </c>
      <c r="J43" s="19">
        <f t="shared" si="8"/>
        <v>0</v>
      </c>
      <c r="K43" s="19">
        <f t="shared" si="8"/>
        <v>0</v>
      </c>
      <c r="L43" s="19">
        <f t="shared" si="8"/>
        <v>0</v>
      </c>
      <c r="M43" s="19">
        <f t="shared" si="8"/>
        <v>0</v>
      </c>
      <c r="N43" s="19">
        <f t="shared" si="6"/>
        <v>0</v>
      </c>
      <c r="O43" s="19">
        <f t="shared" si="6"/>
        <v>0</v>
      </c>
      <c r="P43" s="19">
        <f t="shared" si="6"/>
        <v>0</v>
      </c>
      <c r="Q43" s="19">
        <f t="shared" si="7"/>
        <v>0</v>
      </c>
      <c r="R43" s="19">
        <f t="shared" si="7"/>
        <v>0</v>
      </c>
      <c r="S43" s="20">
        <f t="shared" si="7"/>
        <v>0</v>
      </c>
    </row>
    <row r="44" spans="1:25" ht="18" customHeight="1">
      <c r="A44" s="354" t="s">
        <v>230</v>
      </c>
      <c r="B44" s="354"/>
      <c r="C44" s="354"/>
      <c r="D44" s="354"/>
      <c r="E44" s="354"/>
      <c r="F44" s="354"/>
      <c r="G44" s="354"/>
      <c r="H44" s="354"/>
      <c r="I44" s="354"/>
      <c r="J44" s="354"/>
      <c r="K44" s="354"/>
      <c r="L44" s="354"/>
      <c r="M44" s="354"/>
      <c r="N44" s="354"/>
      <c r="O44" s="354"/>
      <c r="P44" s="354"/>
      <c r="Q44" s="354"/>
      <c r="R44" s="354"/>
      <c r="S44" s="354"/>
      <c r="T44" s="23"/>
      <c r="U44" s="23"/>
      <c r="V44" s="23"/>
      <c r="W44" s="23"/>
      <c r="X44" s="23"/>
      <c r="Y44" s="23"/>
    </row>
    <row r="45" spans="1:25">
      <c r="A45" s="13"/>
      <c r="B45" s="14"/>
      <c r="C45" s="14"/>
      <c r="D45" s="14"/>
      <c r="E45" s="14"/>
      <c r="F45" s="14"/>
      <c r="G45" s="14"/>
      <c r="H45" s="14"/>
      <c r="I45" s="14"/>
      <c r="J45" s="14"/>
      <c r="K45" s="14"/>
      <c r="L45" s="14"/>
      <c r="M45" s="14"/>
      <c r="N45" s="21"/>
      <c r="O45" s="22"/>
      <c r="P45" s="21"/>
      <c r="Q45" s="21"/>
      <c r="R45" s="21"/>
      <c r="S45" s="21"/>
      <c r="T45" s="21"/>
      <c r="U45" s="21"/>
      <c r="V45" s="21"/>
    </row>
    <row r="46" spans="1:25" ht="15.75">
      <c r="A46" s="371" t="s">
        <v>13</v>
      </c>
      <c r="B46" s="353" t="s">
        <v>14</v>
      </c>
      <c r="C46" s="353"/>
      <c r="D46" s="353"/>
      <c r="E46" s="353"/>
      <c r="F46" s="353"/>
      <c r="G46" s="353"/>
      <c r="H46" s="353"/>
      <c r="I46" s="353"/>
      <c r="J46" s="353"/>
      <c r="K46" s="353"/>
      <c r="L46" s="353"/>
      <c r="M46" s="353"/>
      <c r="N46" s="353"/>
      <c r="O46" s="353"/>
      <c r="P46" s="353"/>
      <c r="Q46" s="353"/>
      <c r="R46" s="353"/>
      <c r="S46" s="353"/>
    </row>
    <row r="47" spans="1:25">
      <c r="A47" s="372"/>
      <c r="B47" s="242" t="s">
        <v>15</v>
      </c>
      <c r="C47" s="243"/>
      <c r="D47" s="243"/>
      <c r="E47" s="243"/>
      <c r="F47" s="243"/>
      <c r="G47" s="351"/>
      <c r="H47" s="242" t="s">
        <v>16</v>
      </c>
      <c r="I47" s="243"/>
      <c r="J47" s="243"/>
      <c r="K47" s="243"/>
      <c r="L47" s="243"/>
      <c r="M47" s="351"/>
      <c r="N47" s="231" t="s">
        <v>17</v>
      </c>
      <c r="O47" s="254"/>
      <c r="P47" s="254"/>
      <c r="Q47" s="254"/>
      <c r="R47" s="254"/>
      <c r="S47" s="232"/>
    </row>
    <row r="48" spans="1:25">
      <c r="A48" s="372"/>
      <c r="B48" s="259">
        <v>2018</v>
      </c>
      <c r="C48" s="258">
        <v>2019</v>
      </c>
      <c r="D48" s="258"/>
      <c r="E48" s="258">
        <v>2020</v>
      </c>
      <c r="F48" s="258">
        <v>2021</v>
      </c>
      <c r="G48" s="258">
        <v>2022</v>
      </c>
      <c r="H48" s="259">
        <v>2018</v>
      </c>
      <c r="I48" s="258">
        <v>2019</v>
      </c>
      <c r="J48" s="258"/>
      <c r="K48" s="258">
        <v>2020</v>
      </c>
      <c r="L48" s="258">
        <v>2021</v>
      </c>
      <c r="M48" s="258">
        <v>2022</v>
      </c>
      <c r="N48" s="259">
        <v>2018</v>
      </c>
      <c r="O48" s="258">
        <v>2019</v>
      </c>
      <c r="P48" s="258"/>
      <c r="Q48" s="258">
        <v>2020</v>
      </c>
      <c r="R48" s="258">
        <v>2021</v>
      </c>
      <c r="S48" s="258">
        <v>2022</v>
      </c>
    </row>
    <row r="49" spans="1:22">
      <c r="A49" s="373"/>
      <c r="B49" s="260"/>
      <c r="C49" s="191" t="s">
        <v>209</v>
      </c>
      <c r="D49" s="191" t="s">
        <v>5</v>
      </c>
      <c r="E49" s="258"/>
      <c r="F49" s="258"/>
      <c r="G49" s="258"/>
      <c r="H49" s="260"/>
      <c r="I49" s="191" t="s">
        <v>209</v>
      </c>
      <c r="J49" s="191" t="s">
        <v>5</v>
      </c>
      <c r="K49" s="258"/>
      <c r="L49" s="258"/>
      <c r="M49" s="258"/>
      <c r="N49" s="260"/>
      <c r="O49" s="191" t="s">
        <v>209</v>
      </c>
      <c r="P49" s="191" t="s">
        <v>5</v>
      </c>
      <c r="Q49" s="258"/>
      <c r="R49" s="258"/>
      <c r="S49" s="258"/>
    </row>
    <row r="50" spans="1:22">
      <c r="A50" s="24" t="s">
        <v>18</v>
      </c>
      <c r="B50" s="8"/>
      <c r="C50" s="8"/>
      <c r="D50" s="8"/>
      <c r="E50" s="8"/>
      <c r="F50" s="8"/>
      <c r="G50" s="8"/>
      <c r="H50" s="8"/>
      <c r="I50" s="8"/>
      <c r="J50" s="8"/>
      <c r="K50" s="8"/>
      <c r="L50" s="8"/>
      <c r="M50" s="8"/>
      <c r="N50" s="8"/>
      <c r="O50" s="8"/>
      <c r="P50" s="8"/>
      <c r="Q50" s="8"/>
      <c r="R50" s="8"/>
      <c r="S50" s="9"/>
    </row>
    <row r="51" spans="1:22">
      <c r="A51" s="25" t="s">
        <v>19</v>
      </c>
      <c r="B51" s="26"/>
      <c r="C51" s="26"/>
      <c r="D51" s="26"/>
      <c r="E51" s="26"/>
      <c r="F51" s="26"/>
      <c r="G51" s="26"/>
      <c r="H51" s="27"/>
      <c r="I51" s="26"/>
      <c r="J51" s="26"/>
      <c r="K51" s="26"/>
      <c r="L51" s="26"/>
      <c r="M51" s="26"/>
      <c r="N51" s="26"/>
      <c r="O51" s="26"/>
      <c r="P51" s="26"/>
      <c r="Q51" s="26"/>
      <c r="R51" s="26"/>
      <c r="S51" s="28"/>
    </row>
    <row r="52" spans="1:22">
      <c r="A52" s="25" t="s">
        <v>20</v>
      </c>
      <c r="B52" s="26"/>
      <c r="C52" s="26"/>
      <c r="D52" s="26"/>
      <c r="E52" s="26"/>
      <c r="F52" s="26"/>
      <c r="G52" s="26"/>
      <c r="H52" s="26"/>
      <c r="I52" s="26"/>
      <c r="J52" s="26"/>
      <c r="K52" s="26"/>
      <c r="L52" s="26"/>
      <c r="M52" s="26"/>
      <c r="N52" s="26"/>
      <c r="O52" s="26"/>
      <c r="P52" s="26"/>
      <c r="Q52" s="26"/>
      <c r="R52" s="26"/>
      <c r="S52" s="28"/>
    </row>
    <row r="53" spans="1:22">
      <c r="A53" s="25" t="s">
        <v>21</v>
      </c>
      <c r="B53" s="26"/>
      <c r="C53" s="26"/>
      <c r="D53" s="26"/>
      <c r="E53" s="26"/>
      <c r="F53" s="26"/>
      <c r="G53" s="26"/>
      <c r="H53" s="26"/>
      <c r="I53" s="26"/>
      <c r="J53" s="26"/>
      <c r="K53" s="26"/>
      <c r="L53" s="26"/>
      <c r="M53" s="26"/>
      <c r="N53" s="26"/>
      <c r="O53" s="26"/>
      <c r="P53" s="26"/>
      <c r="Q53" s="26"/>
      <c r="R53" s="26"/>
      <c r="S53" s="28"/>
    </row>
    <row r="54" spans="1:22">
      <c r="A54" s="25" t="s">
        <v>22</v>
      </c>
      <c r="B54" s="26"/>
      <c r="C54" s="26"/>
      <c r="D54" s="26"/>
      <c r="E54" s="26"/>
      <c r="F54" s="26"/>
      <c r="G54" s="26"/>
      <c r="H54" s="26"/>
      <c r="I54" s="26"/>
      <c r="J54" s="26"/>
      <c r="K54" s="26"/>
      <c r="L54" s="26"/>
      <c r="M54" s="26"/>
      <c r="N54" s="26"/>
      <c r="O54" s="26"/>
      <c r="P54" s="26"/>
      <c r="Q54" s="26"/>
      <c r="R54" s="26"/>
      <c r="S54" s="28"/>
    </row>
    <row r="55" spans="1:22">
      <c r="A55" s="25" t="s">
        <v>23</v>
      </c>
      <c r="B55" s="26"/>
      <c r="C55" s="26"/>
      <c r="D55" s="26"/>
      <c r="E55" s="26"/>
      <c r="F55" s="26"/>
      <c r="G55" s="26"/>
      <c r="H55" s="26"/>
      <c r="I55" s="26"/>
      <c r="J55" s="26"/>
      <c r="K55" s="26"/>
      <c r="L55" s="26"/>
      <c r="M55" s="26"/>
      <c r="N55" s="26"/>
      <c r="O55" s="26"/>
      <c r="P55" s="26"/>
      <c r="Q55" s="26"/>
      <c r="R55" s="26"/>
      <c r="S55" s="28"/>
    </row>
    <row r="56" spans="1:22">
      <c r="A56" s="25" t="s">
        <v>24</v>
      </c>
      <c r="B56" s="26"/>
      <c r="C56" s="26"/>
      <c r="D56" s="26"/>
      <c r="E56" s="26"/>
      <c r="F56" s="26"/>
      <c r="G56" s="26"/>
      <c r="H56" s="26"/>
      <c r="I56" s="26"/>
      <c r="J56" s="26"/>
      <c r="K56" s="26"/>
      <c r="L56" s="26"/>
      <c r="M56" s="26"/>
      <c r="N56" s="26"/>
      <c r="O56" s="26"/>
      <c r="P56" s="26"/>
      <c r="Q56" s="26"/>
      <c r="R56" s="26"/>
      <c r="S56" s="28"/>
    </row>
    <row r="57" spans="1:22">
      <c r="A57" s="25" t="s">
        <v>25</v>
      </c>
      <c r="B57" s="26"/>
      <c r="C57" s="26"/>
      <c r="D57" s="26"/>
      <c r="E57" s="26"/>
      <c r="F57" s="26"/>
      <c r="G57" s="26"/>
      <c r="H57" s="26"/>
      <c r="I57" s="26"/>
      <c r="J57" s="26"/>
      <c r="K57" s="26"/>
      <c r="L57" s="26"/>
      <c r="M57" s="26"/>
      <c r="N57" s="26"/>
      <c r="O57" s="26"/>
      <c r="P57" s="26"/>
      <c r="Q57" s="26"/>
      <c r="R57" s="26"/>
      <c r="S57" s="28"/>
    </row>
    <row r="58" spans="1:22">
      <c r="A58" s="29" t="s">
        <v>8</v>
      </c>
      <c r="B58" s="19">
        <f t="shared" ref="B58:M58" si="9">SUM(B50:B57)</f>
        <v>0</v>
      </c>
      <c r="C58" s="19">
        <f t="shared" si="9"/>
        <v>0</v>
      </c>
      <c r="D58" s="19">
        <f t="shared" si="9"/>
        <v>0</v>
      </c>
      <c r="E58" s="19">
        <f t="shared" si="9"/>
        <v>0</v>
      </c>
      <c r="F58" s="19">
        <f t="shared" si="9"/>
        <v>0</v>
      </c>
      <c r="G58" s="19">
        <f t="shared" si="9"/>
        <v>0</v>
      </c>
      <c r="H58" s="19">
        <f t="shared" si="9"/>
        <v>0</v>
      </c>
      <c r="I58" s="19">
        <f t="shared" si="9"/>
        <v>0</v>
      </c>
      <c r="J58" s="19">
        <f t="shared" si="9"/>
        <v>0</v>
      </c>
      <c r="K58" s="19">
        <f t="shared" si="9"/>
        <v>0</v>
      </c>
      <c r="L58" s="19">
        <f t="shared" si="9"/>
        <v>0</v>
      </c>
      <c r="M58" s="19">
        <f t="shared" si="9"/>
        <v>0</v>
      </c>
      <c r="N58" s="19">
        <f>SUM(N50:N57)</f>
        <v>0</v>
      </c>
      <c r="O58" s="19">
        <f t="shared" ref="O58:Q58" si="10">SUM(O50:O57)</f>
        <v>0</v>
      </c>
      <c r="P58" s="30">
        <f t="shared" si="10"/>
        <v>0</v>
      </c>
      <c r="Q58" s="20">
        <f t="shared" si="10"/>
        <v>0</v>
      </c>
      <c r="R58" s="20">
        <f t="shared" ref="R58:S58" si="11">SUM(R50:R57)</f>
        <v>0</v>
      </c>
      <c r="S58" s="20">
        <f t="shared" si="11"/>
        <v>0</v>
      </c>
    </row>
    <row r="59" spans="1:22">
      <c r="A59" s="31" t="s">
        <v>230</v>
      </c>
      <c r="B59" s="31"/>
      <c r="C59" s="31"/>
      <c r="D59" s="31"/>
      <c r="E59" s="31"/>
      <c r="F59" s="31"/>
      <c r="G59" s="31"/>
      <c r="H59" s="31"/>
      <c r="I59" s="31"/>
      <c r="J59" s="31"/>
      <c r="K59" s="31"/>
      <c r="L59" s="31"/>
      <c r="M59" s="31"/>
      <c r="N59" s="31"/>
      <c r="O59" s="31"/>
      <c r="P59" s="31"/>
      <c r="Q59" s="31"/>
      <c r="R59" s="31"/>
      <c r="S59" s="31"/>
      <c r="T59" s="32"/>
      <c r="U59" s="32"/>
      <c r="V59" s="32"/>
    </row>
    <row r="60" spans="1:22">
      <c r="A60" s="2"/>
    </row>
    <row r="61" spans="1:22" ht="49.5" customHeight="1">
      <c r="A61" s="193" t="s">
        <v>26</v>
      </c>
      <c r="B61" s="342" t="s">
        <v>27</v>
      </c>
      <c r="C61" s="342"/>
      <c r="D61" s="343" t="s">
        <v>28</v>
      </c>
    </row>
    <row r="62" spans="1:22" ht="37.5" customHeight="1">
      <c r="A62" s="195" t="s">
        <v>29</v>
      </c>
      <c r="B62" s="194" t="s">
        <v>30</v>
      </c>
      <c r="C62" s="194" t="s">
        <v>31</v>
      </c>
      <c r="D62" s="343"/>
    </row>
    <row r="63" spans="1:22">
      <c r="A63" s="33" t="s">
        <v>32</v>
      </c>
      <c r="B63" s="34"/>
      <c r="C63" s="34"/>
      <c r="D63" s="34"/>
    </row>
    <row r="64" spans="1:22">
      <c r="A64" s="33" t="s">
        <v>33</v>
      </c>
      <c r="B64" s="34"/>
      <c r="C64" s="34"/>
      <c r="D64" s="34"/>
    </row>
    <row r="65" spans="1:25">
      <c r="A65" s="33" t="s">
        <v>34</v>
      </c>
      <c r="B65" s="34"/>
      <c r="C65" s="34"/>
      <c r="D65" s="34"/>
    </row>
    <row r="66" spans="1:25">
      <c r="A66" s="33" t="s">
        <v>35</v>
      </c>
      <c r="B66" s="34"/>
      <c r="C66" s="34"/>
      <c r="D66" s="34"/>
    </row>
    <row r="67" spans="1:25">
      <c r="A67" s="33" t="s">
        <v>216</v>
      </c>
      <c r="B67" s="34"/>
      <c r="C67" s="34"/>
      <c r="D67" s="34"/>
    </row>
    <row r="68" spans="1:25" ht="25.5">
      <c r="A68" s="35" t="s">
        <v>36</v>
      </c>
      <c r="B68" s="34"/>
      <c r="C68" s="34"/>
      <c r="D68" s="34"/>
    </row>
    <row r="69" spans="1:25">
      <c r="A69" s="33" t="s">
        <v>37</v>
      </c>
      <c r="B69" s="34"/>
      <c r="C69" s="34"/>
      <c r="D69" s="34"/>
    </row>
    <row r="70" spans="1:25">
      <c r="A70" s="2"/>
    </row>
    <row r="71" spans="1:25" ht="15">
      <c r="A71" s="227" t="s">
        <v>38</v>
      </c>
      <c r="B71" s="228"/>
      <c r="C71" s="228"/>
      <c r="D71" s="228"/>
      <c r="E71" s="228"/>
      <c r="F71" s="228"/>
      <c r="G71" s="228"/>
      <c r="H71" s="228"/>
      <c r="I71" s="228"/>
      <c r="J71" s="228"/>
      <c r="K71" s="228"/>
      <c r="L71" s="228"/>
      <c r="M71" s="228"/>
      <c r="N71" s="228"/>
      <c r="O71" s="228"/>
      <c r="P71" s="228"/>
      <c r="Q71" s="228"/>
      <c r="R71" s="228"/>
      <c r="S71" s="228"/>
    </row>
    <row r="72" spans="1:25" ht="15">
      <c r="A72" s="283" t="s">
        <v>59</v>
      </c>
      <c r="B72" s="283">
        <v>2018</v>
      </c>
      <c r="C72" s="283"/>
      <c r="D72" s="283"/>
      <c r="E72" s="283">
        <v>2019</v>
      </c>
      <c r="F72" s="283"/>
      <c r="G72" s="283"/>
      <c r="H72" s="283">
        <v>2019</v>
      </c>
      <c r="I72" s="283"/>
      <c r="J72" s="283"/>
      <c r="K72" s="283">
        <v>2020</v>
      </c>
      <c r="L72" s="283"/>
      <c r="M72" s="283"/>
      <c r="N72" s="283">
        <v>2021</v>
      </c>
      <c r="O72" s="283"/>
      <c r="P72" s="283"/>
      <c r="Q72" s="283">
        <v>2022</v>
      </c>
      <c r="R72" s="283"/>
      <c r="S72" s="283"/>
    </row>
    <row r="73" spans="1:25" ht="15">
      <c r="A73" s="283"/>
      <c r="B73" s="283"/>
      <c r="C73" s="283"/>
      <c r="D73" s="283"/>
      <c r="E73" s="283" t="s">
        <v>209</v>
      </c>
      <c r="F73" s="283"/>
      <c r="G73" s="283"/>
      <c r="H73" s="283" t="s">
        <v>5</v>
      </c>
      <c r="I73" s="283"/>
      <c r="J73" s="283"/>
      <c r="K73" s="283"/>
      <c r="L73" s="283"/>
      <c r="M73" s="283"/>
      <c r="N73" s="283"/>
      <c r="O73" s="283"/>
      <c r="P73" s="283"/>
      <c r="Q73" s="283"/>
      <c r="R73" s="283"/>
      <c r="S73" s="283"/>
    </row>
    <row r="74" spans="1:25" ht="15">
      <c r="A74" s="283"/>
      <c r="B74" s="197" t="s">
        <v>39</v>
      </c>
      <c r="C74" s="197" t="s">
        <v>40</v>
      </c>
      <c r="D74" s="197" t="s">
        <v>41</v>
      </c>
      <c r="E74" s="197" t="s">
        <v>39</v>
      </c>
      <c r="F74" s="197" t="s">
        <v>40</v>
      </c>
      <c r="G74" s="197" t="s">
        <v>41</v>
      </c>
      <c r="H74" s="197" t="s">
        <v>39</v>
      </c>
      <c r="I74" s="197" t="s">
        <v>40</v>
      </c>
      <c r="J74" s="197" t="s">
        <v>41</v>
      </c>
      <c r="K74" s="197" t="s">
        <v>39</v>
      </c>
      <c r="L74" s="197" t="s">
        <v>40</v>
      </c>
      <c r="M74" s="197" t="s">
        <v>41</v>
      </c>
      <c r="N74" s="197" t="s">
        <v>39</v>
      </c>
      <c r="O74" s="197" t="s">
        <v>40</v>
      </c>
      <c r="P74" s="197" t="s">
        <v>41</v>
      </c>
      <c r="Q74" s="197" t="s">
        <v>39</v>
      </c>
      <c r="R74" s="197" t="s">
        <v>40</v>
      </c>
      <c r="S74" s="197" t="s">
        <v>41</v>
      </c>
    </row>
    <row r="75" spans="1:25">
      <c r="A75" s="7" t="s">
        <v>42</v>
      </c>
      <c r="B75" s="36"/>
      <c r="C75" s="36"/>
      <c r="D75" s="39">
        <f>SUM(B75:C75)</f>
        <v>0</v>
      </c>
      <c r="E75" s="36"/>
      <c r="F75" s="36"/>
      <c r="G75" s="37">
        <f>SUM(E75:F75)</f>
        <v>0</v>
      </c>
      <c r="H75" s="38"/>
      <c r="I75" s="38"/>
      <c r="J75" s="37">
        <f>SUM(H75:I75)</f>
        <v>0</v>
      </c>
      <c r="K75" s="36"/>
      <c r="L75" s="36"/>
      <c r="M75" s="37">
        <f>SUM(K75:L75)</f>
        <v>0</v>
      </c>
      <c r="N75" s="36"/>
      <c r="O75" s="36"/>
      <c r="P75" s="37">
        <f>SUM(N75:O75)</f>
        <v>0</v>
      </c>
      <c r="Q75" s="36"/>
      <c r="R75" s="36"/>
      <c r="S75" s="40">
        <f>SUM(Q75:R75)</f>
        <v>0</v>
      </c>
    </row>
    <row r="76" spans="1:25">
      <c r="A76" s="41" t="s">
        <v>43</v>
      </c>
      <c r="B76" s="42"/>
      <c r="C76" s="42"/>
      <c r="D76" s="45">
        <f>SUM(B76:C76)</f>
        <v>0</v>
      </c>
      <c r="E76" s="42"/>
      <c r="F76" s="42"/>
      <c r="G76" s="43">
        <f>SUM(E76:F76)</f>
        <v>0</v>
      </c>
      <c r="H76" s="44"/>
      <c r="I76" s="44"/>
      <c r="J76" s="43">
        <f>SUM(H76:I76)</f>
        <v>0</v>
      </c>
      <c r="K76" s="42"/>
      <c r="L76" s="42"/>
      <c r="M76" s="43">
        <f>SUM(K76:L76)</f>
        <v>0</v>
      </c>
      <c r="N76" s="42"/>
      <c r="O76" s="42"/>
      <c r="P76" s="43">
        <f>SUM(N76:O76)</f>
        <v>0</v>
      </c>
      <c r="Q76" s="42"/>
      <c r="R76" s="42"/>
      <c r="S76" s="46">
        <f>SUM(Q76:R76)</f>
        <v>0</v>
      </c>
    </row>
    <row r="77" spans="1:25">
      <c r="A77" s="47" t="s">
        <v>44</v>
      </c>
      <c r="B77" s="43">
        <f>SUM(B75:B76)</f>
        <v>0</v>
      </c>
      <c r="C77" s="43">
        <f>SUM(C75:C76)</f>
        <v>0</v>
      </c>
      <c r="D77" s="45">
        <f>SUM(B77:C77)</f>
        <v>0</v>
      </c>
      <c r="E77" s="43">
        <f>SUM(E75:E76)</f>
        <v>0</v>
      </c>
      <c r="F77" s="43">
        <f>SUM(F75:F76)</f>
        <v>0</v>
      </c>
      <c r="G77" s="43">
        <f>SUM(E77:F77)</f>
        <v>0</v>
      </c>
      <c r="H77" s="43">
        <f>SUM(H75:H76)</f>
        <v>0</v>
      </c>
      <c r="I77" s="43">
        <f>SUM(I75:I76)</f>
        <v>0</v>
      </c>
      <c r="J77" s="43">
        <f>SUM(H77:I77)</f>
        <v>0</v>
      </c>
      <c r="K77" s="43">
        <f>SUM(K75:K76)</f>
        <v>0</v>
      </c>
      <c r="L77" s="43">
        <f>SUM(L75:L76)</f>
        <v>0</v>
      </c>
      <c r="M77" s="43">
        <f>SUM(K77:L77)</f>
        <v>0</v>
      </c>
      <c r="N77" s="43">
        <f>SUM(N75:N76)</f>
        <v>0</v>
      </c>
      <c r="O77" s="43">
        <f>SUM(O75:O76)</f>
        <v>0</v>
      </c>
      <c r="P77" s="43">
        <f>SUM(N77:O77)</f>
        <v>0</v>
      </c>
      <c r="Q77" s="43">
        <f>SUM(Q75:Q76)</f>
        <v>0</v>
      </c>
      <c r="R77" s="43">
        <f>SUM(R75:R76)</f>
        <v>0</v>
      </c>
      <c r="S77" s="46">
        <f>SUM(Q77:R77)</f>
        <v>0</v>
      </c>
    </row>
    <row r="78" spans="1:25">
      <c r="A78" s="10" t="s">
        <v>45</v>
      </c>
      <c r="B78" s="48">
        <f t="shared" ref="B78:S78" si="12">IFERROR(B75*100/B77,0)</f>
        <v>0</v>
      </c>
      <c r="C78" s="48">
        <f t="shared" si="12"/>
        <v>0</v>
      </c>
      <c r="D78" s="48">
        <f t="shared" si="12"/>
        <v>0</v>
      </c>
      <c r="E78" s="48">
        <f t="shared" si="12"/>
        <v>0</v>
      </c>
      <c r="F78" s="48">
        <f t="shared" si="12"/>
        <v>0</v>
      </c>
      <c r="G78" s="48">
        <f t="shared" si="12"/>
        <v>0</v>
      </c>
      <c r="H78" s="48">
        <f t="shared" si="12"/>
        <v>0</v>
      </c>
      <c r="I78" s="48">
        <f t="shared" si="12"/>
        <v>0</v>
      </c>
      <c r="J78" s="48">
        <f t="shared" si="12"/>
        <v>0</v>
      </c>
      <c r="K78" s="48">
        <f t="shared" si="12"/>
        <v>0</v>
      </c>
      <c r="L78" s="48">
        <f t="shared" si="12"/>
        <v>0</v>
      </c>
      <c r="M78" s="48">
        <f t="shared" si="12"/>
        <v>0</v>
      </c>
      <c r="N78" s="48">
        <f t="shared" si="12"/>
        <v>0</v>
      </c>
      <c r="O78" s="48">
        <f t="shared" si="12"/>
        <v>0</v>
      </c>
      <c r="P78" s="48">
        <f t="shared" si="12"/>
        <v>0</v>
      </c>
      <c r="Q78" s="48">
        <f t="shared" si="12"/>
        <v>0</v>
      </c>
      <c r="R78" s="48">
        <f t="shared" si="12"/>
        <v>0</v>
      </c>
      <c r="S78" s="49">
        <f t="shared" si="12"/>
        <v>0</v>
      </c>
    </row>
    <row r="79" spans="1:25">
      <c r="A79" s="345" t="s">
        <v>230</v>
      </c>
      <c r="B79" s="345"/>
      <c r="C79" s="345"/>
      <c r="D79" s="345"/>
      <c r="E79" s="345"/>
      <c r="F79" s="345"/>
      <c r="G79" s="345"/>
      <c r="H79" s="345"/>
      <c r="I79" s="345"/>
      <c r="J79" s="345"/>
      <c r="K79" s="345"/>
      <c r="L79" s="345"/>
      <c r="M79" s="345"/>
      <c r="N79" s="345"/>
      <c r="O79" s="345"/>
      <c r="P79" s="345"/>
      <c r="Q79" s="345"/>
      <c r="R79" s="345"/>
      <c r="S79" s="345"/>
      <c r="T79" s="345"/>
      <c r="U79" s="345"/>
      <c r="V79" s="345"/>
      <c r="W79" s="345"/>
      <c r="X79" s="345"/>
      <c r="Y79" s="345"/>
    </row>
    <row r="80" spans="1:25">
      <c r="A80" s="2"/>
    </row>
    <row r="81" spans="1:19" ht="15">
      <c r="A81" s="346" t="s">
        <v>46</v>
      </c>
      <c r="B81" s="283">
        <v>2018</v>
      </c>
      <c r="C81" s="283"/>
      <c r="D81" s="283"/>
      <c r="E81" s="283">
        <v>2019</v>
      </c>
      <c r="F81" s="283"/>
      <c r="G81" s="283"/>
      <c r="H81" s="283">
        <v>2019</v>
      </c>
      <c r="I81" s="283"/>
      <c r="J81" s="283"/>
      <c r="K81" s="283">
        <v>2020</v>
      </c>
      <c r="L81" s="283"/>
      <c r="M81" s="283"/>
      <c r="N81" s="283">
        <v>2021</v>
      </c>
      <c r="O81" s="283"/>
      <c r="P81" s="283"/>
      <c r="Q81" s="283">
        <v>2022</v>
      </c>
      <c r="R81" s="283"/>
      <c r="S81" s="283"/>
    </row>
    <row r="82" spans="1:19" ht="15">
      <c r="A82" s="347"/>
      <c r="B82" s="283"/>
      <c r="C82" s="283"/>
      <c r="D82" s="283"/>
      <c r="E82" s="283" t="s">
        <v>209</v>
      </c>
      <c r="F82" s="283"/>
      <c r="G82" s="283"/>
      <c r="H82" s="283" t="s">
        <v>5</v>
      </c>
      <c r="I82" s="283"/>
      <c r="J82" s="283"/>
      <c r="K82" s="283"/>
      <c r="L82" s="283"/>
      <c r="M82" s="283"/>
      <c r="N82" s="283"/>
      <c r="O82" s="283"/>
      <c r="P82" s="283"/>
      <c r="Q82" s="283"/>
      <c r="R82" s="283"/>
      <c r="S82" s="283"/>
    </row>
    <row r="83" spans="1:19" ht="15">
      <c r="A83" s="348"/>
      <c r="B83" s="197" t="s">
        <v>39</v>
      </c>
      <c r="C83" s="197" t="s">
        <v>40</v>
      </c>
      <c r="D83" s="197" t="s">
        <v>41</v>
      </c>
      <c r="E83" s="197" t="s">
        <v>39</v>
      </c>
      <c r="F83" s="197" t="s">
        <v>40</v>
      </c>
      <c r="G83" s="197" t="s">
        <v>41</v>
      </c>
      <c r="H83" s="197" t="s">
        <v>39</v>
      </c>
      <c r="I83" s="197" t="s">
        <v>40</v>
      </c>
      <c r="J83" s="197" t="s">
        <v>41</v>
      </c>
      <c r="K83" s="197" t="s">
        <v>39</v>
      </c>
      <c r="L83" s="197" t="s">
        <v>40</v>
      </c>
      <c r="M83" s="197" t="s">
        <v>41</v>
      </c>
      <c r="N83" s="197" t="s">
        <v>39</v>
      </c>
      <c r="O83" s="197" t="s">
        <v>40</v>
      </c>
      <c r="P83" s="197" t="s">
        <v>41</v>
      </c>
      <c r="Q83" s="197" t="s">
        <v>39</v>
      </c>
      <c r="R83" s="197" t="s">
        <v>40</v>
      </c>
      <c r="S83" s="197" t="s">
        <v>41</v>
      </c>
    </row>
    <row r="84" spans="1:19">
      <c r="A84" s="7" t="s">
        <v>47</v>
      </c>
      <c r="B84" s="38"/>
      <c r="C84" s="38"/>
      <c r="D84" s="37">
        <f>+SUM(B84:C84)</f>
        <v>0</v>
      </c>
      <c r="E84" s="36"/>
      <c r="F84" s="36"/>
      <c r="G84" s="37">
        <f>+SUM(E84:F84)</f>
        <v>0</v>
      </c>
      <c r="H84" s="38"/>
      <c r="I84" s="38"/>
      <c r="J84" s="37">
        <f>+SUM(H84:I84)</f>
        <v>0</v>
      </c>
      <c r="K84" s="36"/>
      <c r="L84" s="36"/>
      <c r="M84" s="37">
        <f>+SUM(K84:L84)</f>
        <v>0</v>
      </c>
      <c r="N84" s="36"/>
      <c r="O84" s="36"/>
      <c r="P84" s="37">
        <f t="shared" ref="P84:P86" si="13">+SUM(N84:O84)</f>
        <v>0</v>
      </c>
      <c r="Q84" s="36"/>
      <c r="R84" s="36"/>
      <c r="S84" s="40">
        <f t="shared" ref="S84:S86" si="14">+SUM(Q84:R84)</f>
        <v>0</v>
      </c>
    </row>
    <row r="85" spans="1:19">
      <c r="A85" s="47" t="s">
        <v>48</v>
      </c>
      <c r="B85" s="44"/>
      <c r="C85" s="44"/>
      <c r="D85" s="43">
        <f>+SUM(B85:C85)</f>
        <v>0</v>
      </c>
      <c r="E85" s="42"/>
      <c r="F85" s="42"/>
      <c r="G85" s="43">
        <f>+SUM(E85:F85)</f>
        <v>0</v>
      </c>
      <c r="H85" s="44"/>
      <c r="I85" s="44"/>
      <c r="J85" s="43">
        <f>+SUM(H85:I85)</f>
        <v>0</v>
      </c>
      <c r="K85" s="42"/>
      <c r="L85" s="42"/>
      <c r="M85" s="43">
        <f>+SUM(K85:L85)</f>
        <v>0</v>
      </c>
      <c r="N85" s="42"/>
      <c r="O85" s="42"/>
      <c r="P85" s="43">
        <f t="shared" si="13"/>
        <v>0</v>
      </c>
      <c r="Q85" s="42"/>
      <c r="R85" s="42"/>
      <c r="S85" s="46">
        <f t="shared" si="14"/>
        <v>0</v>
      </c>
    </row>
    <row r="86" spans="1:19">
      <c r="A86" s="47" t="s">
        <v>49</v>
      </c>
      <c r="B86" s="44"/>
      <c r="C86" s="44"/>
      <c r="D86" s="43">
        <f>+SUM(B86:C86)</f>
        <v>0</v>
      </c>
      <c r="E86" s="42"/>
      <c r="F86" s="42"/>
      <c r="G86" s="43">
        <f>+SUM(E86:F86)</f>
        <v>0</v>
      </c>
      <c r="H86" s="44"/>
      <c r="I86" s="44"/>
      <c r="J86" s="43">
        <f>+SUM(H86:I86)</f>
        <v>0</v>
      </c>
      <c r="K86" s="42"/>
      <c r="L86" s="42"/>
      <c r="M86" s="43">
        <f>+SUM(K86:L86)</f>
        <v>0</v>
      </c>
      <c r="N86" s="42"/>
      <c r="O86" s="42"/>
      <c r="P86" s="43">
        <f t="shared" si="13"/>
        <v>0</v>
      </c>
      <c r="Q86" s="42"/>
      <c r="R86" s="42"/>
      <c r="S86" s="46">
        <f t="shared" si="14"/>
        <v>0</v>
      </c>
    </row>
    <row r="87" spans="1:19">
      <c r="A87" s="41" t="s">
        <v>17</v>
      </c>
      <c r="B87" s="45">
        <f t="shared" ref="B87:C87" si="15">+B84+B85+B86</f>
        <v>0</v>
      </c>
      <c r="C87" s="45">
        <f t="shared" si="15"/>
        <v>0</v>
      </c>
      <c r="D87" s="45">
        <f t="shared" ref="D87" si="16">+D84+D85+D86</f>
        <v>0</v>
      </c>
      <c r="E87" s="45">
        <f t="shared" ref="E87:M87" si="17">+E84+E85+E86</f>
        <v>0</v>
      </c>
      <c r="F87" s="45">
        <f t="shared" si="17"/>
        <v>0</v>
      </c>
      <c r="G87" s="45">
        <f t="shared" si="17"/>
        <v>0</v>
      </c>
      <c r="H87" s="45">
        <f t="shared" ref="H87:J87" si="18">+H84+H85+H86</f>
        <v>0</v>
      </c>
      <c r="I87" s="45">
        <f t="shared" si="18"/>
        <v>0</v>
      </c>
      <c r="J87" s="45">
        <f t="shared" si="18"/>
        <v>0</v>
      </c>
      <c r="K87" s="45">
        <f t="shared" si="17"/>
        <v>0</v>
      </c>
      <c r="L87" s="45">
        <f t="shared" si="17"/>
        <v>0</v>
      </c>
      <c r="M87" s="45">
        <f t="shared" si="17"/>
        <v>0</v>
      </c>
      <c r="N87" s="45">
        <f t="shared" ref="N87:S87" si="19">+N84+N85+N86</f>
        <v>0</v>
      </c>
      <c r="O87" s="45">
        <f t="shared" si="19"/>
        <v>0</v>
      </c>
      <c r="P87" s="45">
        <f t="shared" si="19"/>
        <v>0</v>
      </c>
      <c r="Q87" s="45">
        <f t="shared" si="19"/>
        <v>0</v>
      </c>
      <c r="R87" s="45">
        <f t="shared" si="19"/>
        <v>0</v>
      </c>
      <c r="S87" s="50">
        <f t="shared" si="19"/>
        <v>0</v>
      </c>
    </row>
    <row r="88" spans="1:19">
      <c r="A88" s="41" t="s">
        <v>50</v>
      </c>
      <c r="B88" s="44"/>
      <c r="C88" s="44"/>
      <c r="D88" s="43">
        <f t="shared" ref="D88:D93" si="20">+SUM(B88:C88)</f>
        <v>0</v>
      </c>
      <c r="E88" s="42"/>
      <c r="F88" s="42"/>
      <c r="G88" s="43">
        <f t="shared" ref="G88:G93" si="21">+SUM(E88:F88)</f>
        <v>0</v>
      </c>
      <c r="H88" s="44"/>
      <c r="I88" s="44"/>
      <c r="J88" s="43">
        <f t="shared" ref="J88:J93" si="22">+SUM(H88:I88)</f>
        <v>0</v>
      </c>
      <c r="K88" s="42"/>
      <c r="L88" s="42"/>
      <c r="M88" s="43">
        <f t="shared" ref="M88:M93" si="23">+SUM(K88:L88)</f>
        <v>0</v>
      </c>
      <c r="N88" s="42"/>
      <c r="O88" s="42"/>
      <c r="P88" s="43">
        <f t="shared" ref="P88:P93" si="24">+SUM(N88:O88)</f>
        <v>0</v>
      </c>
      <c r="Q88" s="42"/>
      <c r="R88" s="42"/>
      <c r="S88" s="46">
        <f t="shared" ref="S88:S93" si="25">+SUM(Q88:R88)</f>
        <v>0</v>
      </c>
    </row>
    <row r="89" spans="1:19">
      <c r="A89" s="41" t="s">
        <v>51</v>
      </c>
      <c r="B89" s="44"/>
      <c r="C89" s="44"/>
      <c r="D89" s="43">
        <f t="shared" si="20"/>
        <v>0</v>
      </c>
      <c r="E89" s="42"/>
      <c r="F89" s="42"/>
      <c r="G89" s="43">
        <f t="shared" si="21"/>
        <v>0</v>
      </c>
      <c r="H89" s="44"/>
      <c r="I89" s="44"/>
      <c r="J89" s="43">
        <f t="shared" si="22"/>
        <v>0</v>
      </c>
      <c r="K89" s="42"/>
      <c r="L89" s="42"/>
      <c r="M89" s="43">
        <f t="shared" si="23"/>
        <v>0</v>
      </c>
      <c r="N89" s="42"/>
      <c r="O89" s="42"/>
      <c r="P89" s="43">
        <f t="shared" si="24"/>
        <v>0</v>
      </c>
      <c r="Q89" s="42"/>
      <c r="R89" s="42"/>
      <c r="S89" s="46">
        <f t="shared" si="25"/>
        <v>0</v>
      </c>
    </row>
    <row r="90" spans="1:19">
      <c r="A90" s="47" t="s">
        <v>52</v>
      </c>
      <c r="B90" s="44"/>
      <c r="C90" s="44"/>
      <c r="D90" s="43">
        <f t="shared" si="20"/>
        <v>0</v>
      </c>
      <c r="E90" s="42"/>
      <c r="F90" s="42"/>
      <c r="G90" s="43">
        <f t="shared" si="21"/>
        <v>0</v>
      </c>
      <c r="H90" s="44"/>
      <c r="I90" s="44"/>
      <c r="J90" s="43">
        <f t="shared" si="22"/>
        <v>0</v>
      </c>
      <c r="K90" s="42"/>
      <c r="L90" s="42"/>
      <c r="M90" s="43">
        <f t="shared" si="23"/>
        <v>0</v>
      </c>
      <c r="N90" s="42"/>
      <c r="O90" s="42"/>
      <c r="P90" s="43">
        <f t="shared" si="24"/>
        <v>0</v>
      </c>
      <c r="Q90" s="42"/>
      <c r="R90" s="42"/>
      <c r="S90" s="46">
        <f t="shared" si="25"/>
        <v>0</v>
      </c>
    </row>
    <row r="91" spans="1:19">
      <c r="A91" s="47" t="s">
        <v>53</v>
      </c>
      <c r="B91" s="44"/>
      <c r="C91" s="44"/>
      <c r="D91" s="43">
        <f t="shared" si="20"/>
        <v>0</v>
      </c>
      <c r="E91" s="42"/>
      <c r="F91" s="42"/>
      <c r="G91" s="43">
        <f t="shared" si="21"/>
        <v>0</v>
      </c>
      <c r="H91" s="44"/>
      <c r="I91" s="44"/>
      <c r="J91" s="43">
        <f t="shared" si="22"/>
        <v>0</v>
      </c>
      <c r="K91" s="42"/>
      <c r="L91" s="42"/>
      <c r="M91" s="43">
        <f t="shared" si="23"/>
        <v>0</v>
      </c>
      <c r="N91" s="42"/>
      <c r="O91" s="42"/>
      <c r="P91" s="43">
        <f t="shared" si="24"/>
        <v>0</v>
      </c>
      <c r="Q91" s="42"/>
      <c r="R91" s="42"/>
      <c r="S91" s="46">
        <f t="shared" si="25"/>
        <v>0</v>
      </c>
    </row>
    <row r="92" spans="1:19">
      <c r="A92" s="41" t="s">
        <v>54</v>
      </c>
      <c r="B92" s="44"/>
      <c r="C92" s="44"/>
      <c r="D92" s="43">
        <f t="shared" si="20"/>
        <v>0</v>
      </c>
      <c r="E92" s="42"/>
      <c r="F92" s="42"/>
      <c r="G92" s="43">
        <f t="shared" si="21"/>
        <v>0</v>
      </c>
      <c r="H92" s="44"/>
      <c r="I92" s="44"/>
      <c r="J92" s="43">
        <f t="shared" si="22"/>
        <v>0</v>
      </c>
      <c r="K92" s="42"/>
      <c r="L92" s="42"/>
      <c r="M92" s="43">
        <f t="shared" si="23"/>
        <v>0</v>
      </c>
      <c r="N92" s="42"/>
      <c r="O92" s="42"/>
      <c r="P92" s="43">
        <f t="shared" si="24"/>
        <v>0</v>
      </c>
      <c r="Q92" s="42"/>
      <c r="R92" s="42"/>
      <c r="S92" s="46">
        <f t="shared" si="25"/>
        <v>0</v>
      </c>
    </row>
    <row r="93" spans="1:19" ht="25.5">
      <c r="A93" s="51" t="s">
        <v>55</v>
      </c>
      <c r="B93" s="53"/>
      <c r="C93" s="53"/>
      <c r="D93" s="48">
        <f t="shared" si="20"/>
        <v>0</v>
      </c>
      <c r="E93" s="52"/>
      <c r="F93" s="52"/>
      <c r="G93" s="48">
        <f t="shared" si="21"/>
        <v>0</v>
      </c>
      <c r="H93" s="53"/>
      <c r="I93" s="53"/>
      <c r="J93" s="48">
        <f t="shared" si="22"/>
        <v>0</v>
      </c>
      <c r="K93" s="52"/>
      <c r="L93" s="52"/>
      <c r="M93" s="48">
        <f t="shared" si="23"/>
        <v>0</v>
      </c>
      <c r="N93" s="52"/>
      <c r="O93" s="52"/>
      <c r="P93" s="48">
        <f t="shared" si="24"/>
        <v>0</v>
      </c>
      <c r="Q93" s="52"/>
      <c r="R93" s="52"/>
      <c r="S93" s="49">
        <f t="shared" si="25"/>
        <v>0</v>
      </c>
    </row>
    <row r="95" spans="1:19" ht="15">
      <c r="A95" s="255" t="s">
        <v>56</v>
      </c>
      <c r="B95" s="283">
        <v>2018</v>
      </c>
      <c r="C95" s="283"/>
      <c r="D95" s="283"/>
      <c r="E95" s="283">
        <v>2019</v>
      </c>
      <c r="F95" s="283"/>
      <c r="G95" s="283"/>
      <c r="H95" s="283">
        <v>2019</v>
      </c>
      <c r="I95" s="283"/>
      <c r="J95" s="283"/>
      <c r="K95" s="283">
        <v>2020</v>
      </c>
      <c r="L95" s="283"/>
      <c r="M95" s="283"/>
      <c r="N95" s="283">
        <v>2021</v>
      </c>
      <c r="O95" s="283"/>
      <c r="P95" s="283"/>
      <c r="Q95" s="283">
        <v>2022</v>
      </c>
      <c r="R95" s="283"/>
      <c r="S95" s="283"/>
    </row>
    <row r="96" spans="1:19" ht="15">
      <c r="A96" s="256"/>
      <c r="B96" s="283"/>
      <c r="C96" s="283"/>
      <c r="D96" s="283"/>
      <c r="E96" s="283" t="s">
        <v>209</v>
      </c>
      <c r="F96" s="283"/>
      <c r="G96" s="283"/>
      <c r="H96" s="283" t="s">
        <v>5</v>
      </c>
      <c r="I96" s="283"/>
      <c r="J96" s="283"/>
      <c r="K96" s="283"/>
      <c r="L96" s="283"/>
      <c r="M96" s="283"/>
      <c r="N96" s="283"/>
      <c r="O96" s="283"/>
      <c r="P96" s="283"/>
      <c r="Q96" s="283"/>
      <c r="R96" s="283"/>
      <c r="S96" s="283"/>
    </row>
    <row r="97" spans="1:19" ht="15">
      <c r="A97" s="257"/>
      <c r="B97" s="197" t="s">
        <v>39</v>
      </c>
      <c r="C97" s="197" t="s">
        <v>40</v>
      </c>
      <c r="D97" s="197" t="s">
        <v>41</v>
      </c>
      <c r="E97" s="197" t="s">
        <v>39</v>
      </c>
      <c r="F97" s="197" t="s">
        <v>40</v>
      </c>
      <c r="G97" s="197" t="s">
        <v>41</v>
      </c>
      <c r="H97" s="197" t="s">
        <v>39</v>
      </c>
      <c r="I97" s="197" t="s">
        <v>40</v>
      </c>
      <c r="J97" s="197" t="s">
        <v>41</v>
      </c>
      <c r="K97" s="197" t="s">
        <v>39</v>
      </c>
      <c r="L97" s="197" t="s">
        <v>40</v>
      </c>
      <c r="M97" s="197" t="s">
        <v>41</v>
      </c>
      <c r="N97" s="197" t="s">
        <v>39</v>
      </c>
      <c r="O97" s="197" t="s">
        <v>40</v>
      </c>
      <c r="P97" s="197" t="s">
        <v>41</v>
      </c>
      <c r="Q97" s="197" t="s">
        <v>39</v>
      </c>
      <c r="R97" s="197" t="s">
        <v>40</v>
      </c>
      <c r="S97" s="197" t="s">
        <v>41</v>
      </c>
    </row>
    <row r="98" spans="1:19">
      <c r="A98" s="54" t="s">
        <v>47</v>
      </c>
      <c r="B98" s="55">
        <f t="shared" ref="B98:S98" si="26">IF(B84=0,0,B84*100/B$75)</f>
        <v>0</v>
      </c>
      <c r="C98" s="55">
        <f t="shared" si="26"/>
        <v>0</v>
      </c>
      <c r="D98" s="55">
        <f t="shared" si="26"/>
        <v>0</v>
      </c>
      <c r="E98" s="55">
        <f t="shared" si="26"/>
        <v>0</v>
      </c>
      <c r="F98" s="55">
        <f t="shared" si="26"/>
        <v>0</v>
      </c>
      <c r="G98" s="55">
        <f t="shared" si="26"/>
        <v>0</v>
      </c>
      <c r="H98" s="55">
        <f t="shared" si="26"/>
        <v>0</v>
      </c>
      <c r="I98" s="55">
        <f t="shared" si="26"/>
        <v>0</v>
      </c>
      <c r="J98" s="55">
        <f t="shared" si="26"/>
        <v>0</v>
      </c>
      <c r="K98" s="55">
        <f t="shared" si="26"/>
        <v>0</v>
      </c>
      <c r="L98" s="55">
        <f t="shared" si="26"/>
        <v>0</v>
      </c>
      <c r="M98" s="55">
        <f t="shared" si="26"/>
        <v>0</v>
      </c>
      <c r="N98" s="55">
        <f t="shared" si="26"/>
        <v>0</v>
      </c>
      <c r="O98" s="55">
        <f t="shared" si="26"/>
        <v>0</v>
      </c>
      <c r="P98" s="55">
        <f t="shared" si="26"/>
        <v>0</v>
      </c>
      <c r="Q98" s="55">
        <f t="shared" si="26"/>
        <v>0</v>
      </c>
      <c r="R98" s="55">
        <f t="shared" si="26"/>
        <v>0</v>
      </c>
      <c r="S98" s="56">
        <f t="shared" si="26"/>
        <v>0</v>
      </c>
    </row>
    <row r="99" spans="1:19">
      <c r="A99" s="57" t="s">
        <v>48</v>
      </c>
      <c r="B99" s="58">
        <f t="shared" ref="B99:S99" si="27">IF(B85=0,0,B85*100/B$75)</f>
        <v>0</v>
      </c>
      <c r="C99" s="58">
        <f t="shared" si="27"/>
        <v>0</v>
      </c>
      <c r="D99" s="58">
        <f t="shared" si="27"/>
        <v>0</v>
      </c>
      <c r="E99" s="58">
        <f t="shared" si="27"/>
        <v>0</v>
      </c>
      <c r="F99" s="58">
        <f t="shared" si="27"/>
        <v>0</v>
      </c>
      <c r="G99" s="58">
        <f t="shared" si="27"/>
        <v>0</v>
      </c>
      <c r="H99" s="58">
        <f t="shared" si="27"/>
        <v>0</v>
      </c>
      <c r="I99" s="58">
        <f t="shared" si="27"/>
        <v>0</v>
      </c>
      <c r="J99" s="58">
        <f t="shared" si="27"/>
        <v>0</v>
      </c>
      <c r="K99" s="58">
        <f t="shared" si="27"/>
        <v>0</v>
      </c>
      <c r="L99" s="58">
        <f t="shared" si="27"/>
        <v>0</v>
      </c>
      <c r="M99" s="58">
        <f t="shared" si="27"/>
        <v>0</v>
      </c>
      <c r="N99" s="58">
        <f t="shared" si="27"/>
        <v>0</v>
      </c>
      <c r="O99" s="58">
        <f t="shared" si="27"/>
        <v>0</v>
      </c>
      <c r="P99" s="58">
        <f t="shared" si="27"/>
        <v>0</v>
      </c>
      <c r="Q99" s="58">
        <f t="shared" si="27"/>
        <v>0</v>
      </c>
      <c r="R99" s="58">
        <f t="shared" si="27"/>
        <v>0</v>
      </c>
      <c r="S99" s="59">
        <f t="shared" si="27"/>
        <v>0</v>
      </c>
    </row>
    <row r="100" spans="1:19">
      <c r="A100" s="57" t="s">
        <v>49</v>
      </c>
      <c r="B100" s="58">
        <f t="shared" ref="B100:S100" si="28">IF(B86=0,0,B86*100/B$75)</f>
        <v>0</v>
      </c>
      <c r="C100" s="58">
        <f t="shared" si="28"/>
        <v>0</v>
      </c>
      <c r="D100" s="58">
        <f t="shared" si="28"/>
        <v>0</v>
      </c>
      <c r="E100" s="58">
        <f t="shared" si="28"/>
        <v>0</v>
      </c>
      <c r="F100" s="58">
        <f t="shared" si="28"/>
        <v>0</v>
      </c>
      <c r="G100" s="58">
        <f t="shared" si="28"/>
        <v>0</v>
      </c>
      <c r="H100" s="58">
        <f t="shared" si="28"/>
        <v>0</v>
      </c>
      <c r="I100" s="58">
        <f t="shared" si="28"/>
        <v>0</v>
      </c>
      <c r="J100" s="58">
        <f t="shared" si="28"/>
        <v>0</v>
      </c>
      <c r="K100" s="58">
        <f t="shared" si="28"/>
        <v>0</v>
      </c>
      <c r="L100" s="58">
        <f t="shared" si="28"/>
        <v>0</v>
      </c>
      <c r="M100" s="58">
        <f t="shared" si="28"/>
        <v>0</v>
      </c>
      <c r="N100" s="58">
        <f t="shared" si="28"/>
        <v>0</v>
      </c>
      <c r="O100" s="58">
        <f t="shared" si="28"/>
        <v>0</v>
      </c>
      <c r="P100" s="58">
        <f t="shared" si="28"/>
        <v>0</v>
      </c>
      <c r="Q100" s="58">
        <f t="shared" si="28"/>
        <v>0</v>
      </c>
      <c r="R100" s="58">
        <f t="shared" si="28"/>
        <v>0</v>
      </c>
      <c r="S100" s="59">
        <f t="shared" si="28"/>
        <v>0</v>
      </c>
    </row>
    <row r="101" spans="1:19">
      <c r="A101" s="57" t="s">
        <v>17</v>
      </c>
      <c r="B101" s="58">
        <f t="shared" ref="B101:S101" si="29">IFERROR(B87*100/B75,0)</f>
        <v>0</v>
      </c>
      <c r="C101" s="58">
        <f t="shared" si="29"/>
        <v>0</v>
      </c>
      <c r="D101" s="58">
        <f t="shared" si="29"/>
        <v>0</v>
      </c>
      <c r="E101" s="58">
        <f t="shared" si="29"/>
        <v>0</v>
      </c>
      <c r="F101" s="58">
        <f t="shared" si="29"/>
        <v>0</v>
      </c>
      <c r="G101" s="58">
        <f t="shared" si="29"/>
        <v>0</v>
      </c>
      <c r="H101" s="58">
        <f t="shared" si="29"/>
        <v>0</v>
      </c>
      <c r="I101" s="58">
        <f t="shared" si="29"/>
        <v>0</v>
      </c>
      <c r="J101" s="58">
        <f t="shared" si="29"/>
        <v>0</v>
      </c>
      <c r="K101" s="58">
        <f t="shared" si="29"/>
        <v>0</v>
      </c>
      <c r="L101" s="58">
        <f t="shared" si="29"/>
        <v>0</v>
      </c>
      <c r="M101" s="58">
        <f t="shared" si="29"/>
        <v>0</v>
      </c>
      <c r="N101" s="58">
        <f t="shared" si="29"/>
        <v>0</v>
      </c>
      <c r="O101" s="58">
        <f t="shared" si="29"/>
        <v>0</v>
      </c>
      <c r="P101" s="58">
        <f t="shared" si="29"/>
        <v>0</v>
      </c>
      <c r="Q101" s="58">
        <f t="shared" si="29"/>
        <v>0</v>
      </c>
      <c r="R101" s="58">
        <f t="shared" si="29"/>
        <v>0</v>
      </c>
      <c r="S101" s="59">
        <f t="shared" si="29"/>
        <v>0</v>
      </c>
    </row>
    <row r="102" spans="1:19">
      <c r="A102" s="41" t="s">
        <v>50</v>
      </c>
      <c r="B102" s="58">
        <f t="shared" ref="B102:S102" si="30">IF(B88=0,0,B88*100/B87)</f>
        <v>0</v>
      </c>
      <c r="C102" s="58">
        <f t="shared" si="30"/>
        <v>0</v>
      </c>
      <c r="D102" s="58">
        <f t="shared" si="30"/>
        <v>0</v>
      </c>
      <c r="E102" s="58">
        <f t="shared" si="30"/>
        <v>0</v>
      </c>
      <c r="F102" s="58">
        <f t="shared" si="30"/>
        <v>0</v>
      </c>
      <c r="G102" s="58">
        <f t="shared" si="30"/>
        <v>0</v>
      </c>
      <c r="H102" s="58">
        <f t="shared" si="30"/>
        <v>0</v>
      </c>
      <c r="I102" s="58">
        <f t="shared" si="30"/>
        <v>0</v>
      </c>
      <c r="J102" s="58">
        <f t="shared" si="30"/>
        <v>0</v>
      </c>
      <c r="K102" s="58">
        <f t="shared" si="30"/>
        <v>0</v>
      </c>
      <c r="L102" s="58">
        <f t="shared" si="30"/>
        <v>0</v>
      </c>
      <c r="M102" s="58">
        <f t="shared" si="30"/>
        <v>0</v>
      </c>
      <c r="N102" s="58">
        <f t="shared" si="30"/>
        <v>0</v>
      </c>
      <c r="O102" s="58">
        <f t="shared" si="30"/>
        <v>0</v>
      </c>
      <c r="P102" s="58">
        <f t="shared" si="30"/>
        <v>0</v>
      </c>
      <c r="Q102" s="58">
        <f t="shared" si="30"/>
        <v>0</v>
      </c>
      <c r="R102" s="58">
        <f t="shared" si="30"/>
        <v>0</v>
      </c>
      <c r="S102" s="59">
        <f t="shared" si="30"/>
        <v>0</v>
      </c>
    </row>
    <row r="103" spans="1:19">
      <c r="A103" s="41" t="s">
        <v>51</v>
      </c>
      <c r="B103" s="58">
        <f t="shared" ref="B103:S103" si="31">IF(B89=0,0,B89*100/B86)</f>
        <v>0</v>
      </c>
      <c r="C103" s="58">
        <f t="shared" si="31"/>
        <v>0</v>
      </c>
      <c r="D103" s="58">
        <f t="shared" si="31"/>
        <v>0</v>
      </c>
      <c r="E103" s="58">
        <f t="shared" si="31"/>
        <v>0</v>
      </c>
      <c r="F103" s="58">
        <f t="shared" si="31"/>
        <v>0</v>
      </c>
      <c r="G103" s="58">
        <f t="shared" si="31"/>
        <v>0</v>
      </c>
      <c r="H103" s="58">
        <f t="shared" si="31"/>
        <v>0</v>
      </c>
      <c r="I103" s="58">
        <f t="shared" si="31"/>
        <v>0</v>
      </c>
      <c r="J103" s="58">
        <f t="shared" si="31"/>
        <v>0</v>
      </c>
      <c r="K103" s="58">
        <f t="shared" si="31"/>
        <v>0</v>
      </c>
      <c r="L103" s="58">
        <f t="shared" si="31"/>
        <v>0</v>
      </c>
      <c r="M103" s="58">
        <f t="shared" si="31"/>
        <v>0</v>
      </c>
      <c r="N103" s="58">
        <f t="shared" si="31"/>
        <v>0</v>
      </c>
      <c r="O103" s="58">
        <f t="shared" si="31"/>
        <v>0</v>
      </c>
      <c r="P103" s="58">
        <f t="shared" si="31"/>
        <v>0</v>
      </c>
      <c r="Q103" s="58">
        <f t="shared" si="31"/>
        <v>0</v>
      </c>
      <c r="R103" s="58">
        <f t="shared" si="31"/>
        <v>0</v>
      </c>
      <c r="S103" s="59">
        <f t="shared" si="31"/>
        <v>0</v>
      </c>
    </row>
    <row r="104" spans="1:19">
      <c r="A104" s="57" t="s">
        <v>52</v>
      </c>
      <c r="B104" s="58">
        <f>IF(B90=0,0,B90*100/B75)</f>
        <v>0</v>
      </c>
      <c r="C104" s="58">
        <f>IF(C90=0,0,C90*100/C75)</f>
        <v>0</v>
      </c>
      <c r="D104" s="58">
        <f t="shared" ref="D104:S104" si="32">IF(D90=0,0,D90*100/D75)</f>
        <v>0</v>
      </c>
      <c r="E104" s="58">
        <f t="shared" si="32"/>
        <v>0</v>
      </c>
      <c r="F104" s="58">
        <f t="shared" si="32"/>
        <v>0</v>
      </c>
      <c r="G104" s="58">
        <f t="shared" si="32"/>
        <v>0</v>
      </c>
      <c r="H104" s="58">
        <f t="shared" si="32"/>
        <v>0</v>
      </c>
      <c r="I104" s="58">
        <f t="shared" si="32"/>
        <v>0</v>
      </c>
      <c r="J104" s="58">
        <f t="shared" si="32"/>
        <v>0</v>
      </c>
      <c r="K104" s="58">
        <f t="shared" si="32"/>
        <v>0</v>
      </c>
      <c r="L104" s="58">
        <f t="shared" si="32"/>
        <v>0</v>
      </c>
      <c r="M104" s="58">
        <f t="shared" si="32"/>
        <v>0</v>
      </c>
      <c r="N104" s="58">
        <f t="shared" si="32"/>
        <v>0</v>
      </c>
      <c r="O104" s="58">
        <f t="shared" si="32"/>
        <v>0</v>
      </c>
      <c r="P104" s="58">
        <f t="shared" si="32"/>
        <v>0</v>
      </c>
      <c r="Q104" s="58">
        <f t="shared" si="32"/>
        <v>0</v>
      </c>
      <c r="R104" s="58">
        <f t="shared" si="32"/>
        <v>0</v>
      </c>
      <c r="S104" s="59">
        <f t="shared" si="32"/>
        <v>0</v>
      </c>
    </row>
    <row r="105" spans="1:19">
      <c r="A105" s="57" t="s">
        <v>57</v>
      </c>
      <c r="B105" s="58">
        <f>IF(B91=0,0,B91*100/B75)</f>
        <v>0</v>
      </c>
      <c r="C105" s="58">
        <f t="shared" ref="C105:S105" si="33">IF(C91=0,0,C91*100/C75)</f>
        <v>0</v>
      </c>
      <c r="D105" s="58">
        <f t="shared" si="33"/>
        <v>0</v>
      </c>
      <c r="E105" s="58">
        <f t="shared" si="33"/>
        <v>0</v>
      </c>
      <c r="F105" s="58">
        <f t="shared" si="33"/>
        <v>0</v>
      </c>
      <c r="G105" s="58">
        <f t="shared" si="33"/>
        <v>0</v>
      </c>
      <c r="H105" s="58">
        <f t="shared" si="33"/>
        <v>0</v>
      </c>
      <c r="I105" s="58">
        <f t="shared" si="33"/>
        <v>0</v>
      </c>
      <c r="J105" s="58">
        <f t="shared" si="33"/>
        <v>0</v>
      </c>
      <c r="K105" s="58">
        <f t="shared" si="33"/>
        <v>0</v>
      </c>
      <c r="L105" s="58">
        <f t="shared" si="33"/>
        <v>0</v>
      </c>
      <c r="M105" s="58">
        <f t="shared" si="33"/>
        <v>0</v>
      </c>
      <c r="N105" s="58">
        <f t="shared" si="33"/>
        <v>0</v>
      </c>
      <c r="O105" s="58">
        <f t="shared" si="33"/>
        <v>0</v>
      </c>
      <c r="P105" s="58">
        <f t="shared" si="33"/>
        <v>0</v>
      </c>
      <c r="Q105" s="58">
        <f t="shared" si="33"/>
        <v>0</v>
      </c>
      <c r="R105" s="58">
        <f t="shared" si="33"/>
        <v>0</v>
      </c>
      <c r="S105" s="59">
        <f t="shared" si="33"/>
        <v>0</v>
      </c>
    </row>
    <row r="106" spans="1:19">
      <c r="A106" s="60" t="s">
        <v>54</v>
      </c>
      <c r="B106" s="58">
        <f t="shared" ref="B106:S106" si="34">IF(B92=0,0,B92*100/B75)</f>
        <v>0</v>
      </c>
      <c r="C106" s="58">
        <f t="shared" si="34"/>
        <v>0</v>
      </c>
      <c r="D106" s="58">
        <f t="shared" si="34"/>
        <v>0</v>
      </c>
      <c r="E106" s="58">
        <f t="shared" si="34"/>
        <v>0</v>
      </c>
      <c r="F106" s="58">
        <f t="shared" si="34"/>
        <v>0</v>
      </c>
      <c r="G106" s="58">
        <f t="shared" si="34"/>
        <v>0</v>
      </c>
      <c r="H106" s="58">
        <f t="shared" si="34"/>
        <v>0</v>
      </c>
      <c r="I106" s="58">
        <f t="shared" si="34"/>
        <v>0</v>
      </c>
      <c r="J106" s="58">
        <f t="shared" si="34"/>
        <v>0</v>
      </c>
      <c r="K106" s="58">
        <f t="shared" si="34"/>
        <v>0</v>
      </c>
      <c r="L106" s="58">
        <f t="shared" si="34"/>
        <v>0</v>
      </c>
      <c r="M106" s="58">
        <f t="shared" si="34"/>
        <v>0</v>
      </c>
      <c r="N106" s="58">
        <f t="shared" si="34"/>
        <v>0</v>
      </c>
      <c r="O106" s="58">
        <f t="shared" si="34"/>
        <v>0</v>
      </c>
      <c r="P106" s="58">
        <f t="shared" si="34"/>
        <v>0</v>
      </c>
      <c r="Q106" s="58">
        <f t="shared" si="34"/>
        <v>0</v>
      </c>
      <c r="R106" s="58">
        <f t="shared" si="34"/>
        <v>0</v>
      </c>
      <c r="S106" s="59">
        <f t="shared" si="34"/>
        <v>0</v>
      </c>
    </row>
    <row r="107" spans="1:19" ht="25.5">
      <c r="A107" s="61" t="s">
        <v>55</v>
      </c>
      <c r="B107" s="62">
        <f t="shared" ref="B107:S107" si="35">IF(B93=0,0,B93*100/B77)</f>
        <v>0</v>
      </c>
      <c r="C107" s="62">
        <f t="shared" si="35"/>
        <v>0</v>
      </c>
      <c r="D107" s="62">
        <f t="shared" si="35"/>
        <v>0</v>
      </c>
      <c r="E107" s="62">
        <f t="shared" si="35"/>
        <v>0</v>
      </c>
      <c r="F107" s="62">
        <f t="shared" si="35"/>
        <v>0</v>
      </c>
      <c r="G107" s="62">
        <f t="shared" si="35"/>
        <v>0</v>
      </c>
      <c r="H107" s="62">
        <f t="shared" si="35"/>
        <v>0</v>
      </c>
      <c r="I107" s="62">
        <f t="shared" si="35"/>
        <v>0</v>
      </c>
      <c r="J107" s="62">
        <f t="shared" si="35"/>
        <v>0</v>
      </c>
      <c r="K107" s="62">
        <f t="shared" si="35"/>
        <v>0</v>
      </c>
      <c r="L107" s="62">
        <f t="shared" si="35"/>
        <v>0</v>
      </c>
      <c r="M107" s="62">
        <f t="shared" si="35"/>
        <v>0</v>
      </c>
      <c r="N107" s="62">
        <f t="shared" si="35"/>
        <v>0</v>
      </c>
      <c r="O107" s="62">
        <f t="shared" si="35"/>
        <v>0</v>
      </c>
      <c r="P107" s="62">
        <f t="shared" si="35"/>
        <v>0</v>
      </c>
      <c r="Q107" s="62">
        <f t="shared" si="35"/>
        <v>0</v>
      </c>
      <c r="R107" s="62">
        <f t="shared" si="35"/>
        <v>0</v>
      </c>
      <c r="S107" s="63">
        <f t="shared" si="35"/>
        <v>0</v>
      </c>
    </row>
    <row r="108" spans="1:19">
      <c r="A108" s="370" t="s">
        <v>230</v>
      </c>
      <c r="B108" s="370"/>
      <c r="C108" s="370"/>
      <c r="D108" s="370"/>
      <c r="E108" s="370"/>
      <c r="F108" s="370"/>
      <c r="G108" s="370"/>
      <c r="H108" s="370"/>
      <c r="I108" s="370"/>
      <c r="J108" s="370"/>
      <c r="K108" s="370"/>
      <c r="L108" s="370"/>
      <c r="M108" s="370"/>
      <c r="N108" s="370"/>
      <c r="O108" s="370"/>
      <c r="P108" s="370"/>
      <c r="Q108" s="370"/>
      <c r="R108" s="370"/>
      <c r="S108" s="370"/>
    </row>
    <row r="109" spans="1:19">
      <c r="A109" s="64"/>
    </row>
    <row r="110" spans="1:19" ht="15">
      <c r="A110" s="344" t="s">
        <v>58</v>
      </c>
      <c r="B110" s="344"/>
      <c r="C110" s="344"/>
      <c r="D110" s="344"/>
      <c r="E110" s="344"/>
      <c r="F110" s="344"/>
      <c r="G110" s="344"/>
      <c r="H110" s="344"/>
      <c r="I110" s="344"/>
      <c r="J110" s="344"/>
      <c r="K110" s="344"/>
      <c r="L110" s="344"/>
      <c r="M110" s="344"/>
    </row>
    <row r="111" spans="1:19">
      <c r="A111" s="258" t="s">
        <v>59</v>
      </c>
      <c r="B111" s="258">
        <v>2018</v>
      </c>
      <c r="C111" s="258"/>
      <c r="D111" s="258">
        <v>2017</v>
      </c>
      <c r="E111" s="258"/>
      <c r="F111" s="258"/>
      <c r="G111" s="258"/>
      <c r="H111" s="258">
        <v>2018</v>
      </c>
      <c r="I111" s="258"/>
      <c r="J111" s="258">
        <v>2019</v>
      </c>
      <c r="K111" s="258"/>
      <c r="L111" s="258">
        <v>2020</v>
      </c>
      <c r="M111" s="258"/>
    </row>
    <row r="112" spans="1:19" ht="15">
      <c r="A112" s="258"/>
      <c r="B112" s="258"/>
      <c r="C112" s="258"/>
      <c r="D112" s="304" t="s">
        <v>217</v>
      </c>
      <c r="E112" s="304"/>
      <c r="F112" s="304" t="s">
        <v>204</v>
      </c>
      <c r="G112" s="304"/>
      <c r="H112" s="304"/>
      <c r="I112" s="304"/>
      <c r="J112" s="304"/>
      <c r="K112" s="304"/>
      <c r="L112" s="304"/>
      <c r="M112" s="304"/>
    </row>
    <row r="113" spans="1:19">
      <c r="A113" s="258"/>
      <c r="B113" s="196" t="s">
        <v>60</v>
      </c>
      <c r="C113" s="196" t="s">
        <v>61</v>
      </c>
      <c r="D113" s="196" t="s">
        <v>60</v>
      </c>
      <c r="E113" s="196" t="s">
        <v>61</v>
      </c>
      <c r="F113" s="196" t="s">
        <v>60</v>
      </c>
      <c r="G113" s="196" t="s">
        <v>61</v>
      </c>
      <c r="H113" s="196" t="s">
        <v>60</v>
      </c>
      <c r="I113" s="196" t="s">
        <v>61</v>
      </c>
      <c r="J113" s="196" t="s">
        <v>60</v>
      </c>
      <c r="K113" s="196" t="s">
        <v>61</v>
      </c>
      <c r="L113" s="196" t="s">
        <v>60</v>
      </c>
      <c r="M113" s="196" t="s">
        <v>61</v>
      </c>
    </row>
    <row r="114" spans="1:19" ht="25.5">
      <c r="A114" s="65" t="s">
        <v>62</v>
      </c>
      <c r="B114" s="66"/>
      <c r="C114" s="67">
        <f>IF(B114=0,0,B114*100/N42)</f>
        <v>0</v>
      </c>
      <c r="D114" s="66"/>
      <c r="E114" s="67">
        <f>IF(D114=0,0,D114*100/O42)</f>
        <v>0</v>
      </c>
      <c r="F114" s="66"/>
      <c r="G114" s="67">
        <f>IF(F114=0,0,F114*100/P42)</f>
        <v>0</v>
      </c>
      <c r="H114" s="66"/>
      <c r="I114" s="67">
        <f>IF(H114=0,,H114*100/Q42)</f>
        <v>0</v>
      </c>
      <c r="J114" s="66"/>
      <c r="K114" s="67">
        <f>IF(J114=0,0,J114*100/R42)</f>
        <v>0</v>
      </c>
      <c r="L114" s="66"/>
      <c r="M114" s="68">
        <f>IF(L114=0,0,L114*100/S42)</f>
        <v>0</v>
      </c>
    </row>
    <row r="115" spans="1:19">
      <c r="A115" s="69" t="s">
        <v>63</v>
      </c>
      <c r="B115" s="70"/>
      <c r="C115" s="67">
        <f>IF(B115=0,0,B115*100/N42)</f>
        <v>0</v>
      </c>
      <c r="D115" s="70"/>
      <c r="E115" s="67">
        <f>IF(D115=0,0,D115*100/O42)</f>
        <v>0</v>
      </c>
      <c r="F115" s="70"/>
      <c r="G115" s="67">
        <f>IF(F115=0,0,F115*100/P42)</f>
        <v>0</v>
      </c>
      <c r="H115" s="70"/>
      <c r="I115" s="67">
        <f>IF(H115=0,0,H115*100/Q42)</f>
        <v>0</v>
      </c>
      <c r="J115" s="70"/>
      <c r="K115" s="67">
        <f>IF(J115=0,0,J115*100/R42)</f>
        <v>0</v>
      </c>
      <c r="L115" s="70"/>
      <c r="M115" s="71">
        <f>IF(L115=0,0,L115*100/S42)</f>
        <v>0</v>
      </c>
    </row>
    <row r="116" spans="1:19">
      <c r="A116" s="69" t="s">
        <v>64</v>
      </c>
      <c r="B116" s="70"/>
      <c r="C116" s="67">
        <f>IF(B116=0,0,B116*100/N42)</f>
        <v>0</v>
      </c>
      <c r="D116" s="70"/>
      <c r="E116" s="67">
        <f>IF(D116=0,0,D116*100/O42)</f>
        <v>0</v>
      </c>
      <c r="F116" s="70"/>
      <c r="G116" s="67">
        <f>IF(F116=0,0,F116*100/P42)</f>
        <v>0</v>
      </c>
      <c r="H116" s="70"/>
      <c r="I116" s="67">
        <f>IF(H116=0,0,H116*100/Q42)</f>
        <v>0</v>
      </c>
      <c r="J116" s="70"/>
      <c r="K116" s="67">
        <f>IF(J116=0,0,J116*100/R42)</f>
        <v>0</v>
      </c>
      <c r="L116" s="70"/>
      <c r="M116" s="71">
        <f>IF(L116=0,0,L116*100/S42)</f>
        <v>0</v>
      </c>
    </row>
    <row r="117" spans="1:19">
      <c r="A117" s="69" t="s">
        <v>65</v>
      </c>
      <c r="B117" s="70"/>
      <c r="C117" s="67">
        <f>IF(B117=0,0,B117*100/(B10+H10))</f>
        <v>0</v>
      </c>
      <c r="D117" s="70"/>
      <c r="E117" s="67">
        <f>IF(D117=0,0,D117*100/(C10+I10))</f>
        <v>0</v>
      </c>
      <c r="F117" s="70"/>
      <c r="G117" s="67">
        <f>IF(F117=0,0,F117*100/(D10+J10))</f>
        <v>0</v>
      </c>
      <c r="H117" s="70"/>
      <c r="I117" s="67">
        <f>IF(H117=0,0,H117*100/(E10+K10))</f>
        <v>0</v>
      </c>
      <c r="J117" s="70"/>
      <c r="K117" s="67">
        <f>IF(J117=0,0,J117*100/(F10+L10))</f>
        <v>0</v>
      </c>
      <c r="L117" s="70"/>
      <c r="M117" s="71">
        <f>IF(L117=0,0,L117*100/(G10+M10))</f>
        <v>0</v>
      </c>
    </row>
    <row r="118" spans="1:19" ht="25.5">
      <c r="A118" s="69" t="s">
        <v>66</v>
      </c>
      <c r="B118" s="70"/>
      <c r="C118" s="67">
        <f>IF(B118=0,0,B118*100/(B10+H10))</f>
        <v>0</v>
      </c>
      <c r="D118" s="70"/>
      <c r="E118" s="67">
        <f>IF(D118=0,0,D118*100/(C10+I10))</f>
        <v>0</v>
      </c>
      <c r="F118" s="70"/>
      <c r="G118" s="67">
        <f>IF(F118=0,0,F118*100/(D10+J10))</f>
        <v>0</v>
      </c>
      <c r="H118" s="70"/>
      <c r="I118" s="67">
        <f>IF(H118=0,0,H118*100/(E10+K10))</f>
        <v>0</v>
      </c>
      <c r="J118" s="70"/>
      <c r="K118" s="67">
        <f>IF(J118=0,0,J118*100/(F10+L10))</f>
        <v>0</v>
      </c>
      <c r="L118" s="70"/>
      <c r="M118" s="71">
        <f>IF(L118=0,0,L118*100/(G10+M10))</f>
        <v>0</v>
      </c>
    </row>
    <row r="119" spans="1:19" ht="25.5">
      <c r="A119" s="69" t="s">
        <v>67</v>
      </c>
      <c r="B119" s="70"/>
      <c r="C119" s="67">
        <f>IF(B119=0,0,B119*100/(B10+H10))</f>
        <v>0</v>
      </c>
      <c r="D119" s="70"/>
      <c r="E119" s="67">
        <f>IF(D119=0,0,D119*100/(C10+I10))</f>
        <v>0</v>
      </c>
      <c r="F119" s="70"/>
      <c r="G119" s="67">
        <f>IF(F119=0,0,F119*100/(D10+J10))</f>
        <v>0</v>
      </c>
      <c r="H119" s="70"/>
      <c r="I119" s="67">
        <f>IF(H119=0,0,H119*100/(E10+K10))</f>
        <v>0</v>
      </c>
      <c r="J119" s="70"/>
      <c r="K119" s="67">
        <f>IF(J119=0,0,J119*100/(F10+L10))</f>
        <v>0</v>
      </c>
      <c r="L119" s="70"/>
      <c r="M119" s="71">
        <f>IF(L119=0,0,L119*100/(G10+M10))</f>
        <v>0</v>
      </c>
    </row>
    <row r="120" spans="1:19" ht="25.5">
      <c r="A120" s="69" t="s">
        <v>68</v>
      </c>
      <c r="B120" s="70"/>
      <c r="C120" s="67">
        <f>IF(B120=0,0,B120*100/(B10+H10))</f>
        <v>0</v>
      </c>
      <c r="D120" s="70"/>
      <c r="E120" s="67">
        <f>IF(D120=0,0,D120*100/(C10+I10))</f>
        <v>0</v>
      </c>
      <c r="F120" s="70"/>
      <c r="G120" s="67">
        <f>IF(F120=0,0,F120*100/(D10+J10))</f>
        <v>0</v>
      </c>
      <c r="H120" s="70"/>
      <c r="I120" s="67">
        <f>IF(H120=0,0,H120*100/(E10+K10))</f>
        <v>0</v>
      </c>
      <c r="J120" s="70"/>
      <c r="K120" s="67">
        <f>IF(J120=0,0,J120*100/(F10+L10))</f>
        <v>0</v>
      </c>
      <c r="L120" s="70"/>
      <c r="M120" s="71">
        <f>IF(L120=0,0,L120*100/(G10+M10))</f>
        <v>0</v>
      </c>
    </row>
    <row r="121" spans="1:19">
      <c r="A121" s="69" t="s">
        <v>69</v>
      </c>
      <c r="B121" s="70"/>
      <c r="C121" s="67">
        <f>IF(B121=0,0,B121*100/(B10+H10))</f>
        <v>0</v>
      </c>
      <c r="D121" s="70"/>
      <c r="E121" s="67">
        <f>IF(D121=0,0,D121*100/(C10+I10))</f>
        <v>0</v>
      </c>
      <c r="F121" s="70"/>
      <c r="G121" s="67">
        <f>IF(F121=0,0,F121*100/(D10+J10))</f>
        <v>0</v>
      </c>
      <c r="H121" s="70"/>
      <c r="I121" s="67">
        <f>IF(H121=0,0,H121*100/(E10+K10))</f>
        <v>0</v>
      </c>
      <c r="J121" s="70"/>
      <c r="K121" s="67">
        <f>IF(J121=0,0,J121*100/(F10+L10))</f>
        <v>0</v>
      </c>
      <c r="L121" s="70"/>
      <c r="M121" s="71">
        <f>IF(L121=0,0,L121*100/(G10+M10))</f>
        <v>0</v>
      </c>
    </row>
    <row r="122" spans="1:19">
      <c r="A122" s="69" t="s">
        <v>70</v>
      </c>
      <c r="B122" s="70"/>
      <c r="C122" s="67">
        <f>IF(B122=0,0,B122*100/(B10+H10))</f>
        <v>0</v>
      </c>
      <c r="D122" s="70"/>
      <c r="E122" s="67">
        <f>IF(D122=0,0,D122*100/(C10+I10))</f>
        <v>0</v>
      </c>
      <c r="F122" s="70"/>
      <c r="G122" s="67">
        <f>IF(F122=0,0,F122*100/(D10+J10))</f>
        <v>0</v>
      </c>
      <c r="H122" s="70"/>
      <c r="I122" s="67">
        <f>IF(H122=0,,H122*100/(E10+K10))</f>
        <v>0</v>
      </c>
      <c r="J122" s="70"/>
      <c r="K122" s="67">
        <f>IF(J122=0,0,J122*100/(F10+L10))</f>
        <v>0</v>
      </c>
      <c r="L122" s="70"/>
      <c r="M122" s="71">
        <f>IF(L122=0,0,L122*100/(G10+M10))</f>
        <v>0</v>
      </c>
    </row>
    <row r="123" spans="1:19" ht="25.5">
      <c r="A123" s="69" t="s">
        <v>205</v>
      </c>
      <c r="B123" s="70"/>
      <c r="C123" s="67">
        <f>IFERROR(B123*100/$B$125,0)</f>
        <v>0</v>
      </c>
      <c r="D123" s="70"/>
      <c r="E123" s="67">
        <f>IFERROR(D123*100/$D$125,0)</f>
        <v>0</v>
      </c>
      <c r="F123" s="70"/>
      <c r="G123" s="67">
        <f>IFERROR(F123*100/$F$125,0)</f>
        <v>0</v>
      </c>
      <c r="H123" s="70"/>
      <c r="I123" s="67">
        <f>IFERROR(H123*100/$H$125,0)</f>
        <v>0</v>
      </c>
      <c r="J123" s="70"/>
      <c r="K123" s="67">
        <f>IFERROR(J123*100/J125,0)</f>
        <v>0</v>
      </c>
      <c r="L123" s="70"/>
      <c r="M123" s="71">
        <f>IFERROR(L123*100/L125,0)</f>
        <v>0</v>
      </c>
    </row>
    <row r="124" spans="1:19" ht="25.5">
      <c r="A124" s="69" t="s">
        <v>206</v>
      </c>
      <c r="B124" s="70"/>
      <c r="C124" s="67">
        <f>IFERROR(B124*100/$B$125,0)</f>
        <v>0</v>
      </c>
      <c r="D124" s="70"/>
      <c r="E124" s="67">
        <f>IFERROR(D124*100/$D$125,0)</f>
        <v>0</v>
      </c>
      <c r="F124" s="70"/>
      <c r="G124" s="67">
        <f>IFERROR(F124*100/$F$125,0)</f>
        <v>0</v>
      </c>
      <c r="H124" s="70"/>
      <c r="I124" s="67">
        <f>IFERROR(H124*100/$H$125,0)</f>
        <v>0</v>
      </c>
      <c r="J124" s="70"/>
      <c r="K124" s="67">
        <f>IFERROR(J124*100/J125,0)</f>
        <v>0</v>
      </c>
      <c r="L124" s="70"/>
      <c r="M124" s="71">
        <f>IFERROR(L124*100/L125,0)</f>
        <v>0</v>
      </c>
    </row>
    <row r="125" spans="1:19" ht="25.5">
      <c r="A125" s="61" t="s">
        <v>71</v>
      </c>
      <c r="B125" s="73">
        <f>+B123+B124</f>
        <v>0</v>
      </c>
      <c r="C125" s="74">
        <f>IFERROR(B125*100/(N36+B42+H42),0)</f>
        <v>0</v>
      </c>
      <c r="D125" s="73">
        <f>+D123+D124</f>
        <v>0</v>
      </c>
      <c r="E125" s="74">
        <f>IFERROR(D125*100/(O36+C42+I42),0)</f>
        <v>0</v>
      </c>
      <c r="F125" s="74"/>
      <c r="G125" s="74">
        <f>IFERROR(F125*100/(P36+D42+J42),0)</f>
        <v>0</v>
      </c>
      <c r="H125" s="73">
        <f>+H123+H124</f>
        <v>0</v>
      </c>
      <c r="I125" s="74">
        <f>IFERROR(H125*100/(Q36+E42+K42),0)</f>
        <v>0</v>
      </c>
      <c r="J125" s="73">
        <f>+J123+J124</f>
        <v>0</v>
      </c>
      <c r="K125" s="74">
        <f>IFERROR(J125*100/(R36+F42+L42),0)</f>
        <v>0</v>
      </c>
      <c r="L125" s="73">
        <f>+L123+L124</f>
        <v>0</v>
      </c>
      <c r="M125" s="75">
        <f>IFERROR(L125*100/(S36+G42+M42),0)</f>
        <v>0</v>
      </c>
    </row>
    <row r="126" spans="1:19">
      <c r="A126" s="349" t="s">
        <v>72</v>
      </c>
      <c r="B126" s="349"/>
      <c r="C126" s="349"/>
      <c r="D126" s="349"/>
      <c r="E126" s="349"/>
      <c r="F126" s="349"/>
      <c r="G126" s="349"/>
      <c r="H126" s="349"/>
      <c r="I126" s="349"/>
      <c r="J126" s="349"/>
      <c r="K126" s="349"/>
      <c r="L126" s="349"/>
      <c r="M126" s="349"/>
      <c r="N126" s="349"/>
      <c r="O126" s="349"/>
      <c r="P126" s="349"/>
      <c r="Q126" s="349"/>
      <c r="R126" s="349"/>
      <c r="S126" s="349"/>
    </row>
    <row r="127" spans="1:19">
      <c r="A127" s="64"/>
    </row>
    <row r="128" spans="1:19" ht="15">
      <c r="A128" s="286" t="s">
        <v>73</v>
      </c>
      <c r="B128" s="287"/>
      <c r="C128" s="287"/>
      <c r="D128" s="287"/>
      <c r="E128" s="287"/>
      <c r="F128" s="287"/>
      <c r="G128" s="287"/>
      <c r="H128" s="287"/>
      <c r="I128" s="287"/>
      <c r="J128" s="287"/>
      <c r="K128" s="287"/>
      <c r="L128" s="287"/>
      <c r="M128" s="288"/>
    </row>
    <row r="129" spans="1:25">
      <c r="A129" s="258" t="s">
        <v>59</v>
      </c>
      <c r="B129" s="248">
        <v>2018</v>
      </c>
      <c r="C129" s="249"/>
      <c r="D129" s="248">
        <v>2019</v>
      </c>
      <c r="E129" s="249"/>
      <c r="F129" s="249"/>
      <c r="G129" s="250"/>
      <c r="H129" s="248">
        <v>2020</v>
      </c>
      <c r="I129" s="250"/>
      <c r="J129" s="248">
        <v>2021</v>
      </c>
      <c r="K129" s="250"/>
      <c r="L129" s="248">
        <v>2022</v>
      </c>
      <c r="M129" s="250"/>
    </row>
    <row r="130" spans="1:25" ht="15">
      <c r="A130" s="258"/>
      <c r="B130" s="251"/>
      <c r="C130" s="252"/>
      <c r="D130" s="304" t="s">
        <v>217</v>
      </c>
      <c r="E130" s="304"/>
      <c r="F130" s="304" t="s">
        <v>204</v>
      </c>
      <c r="G130" s="304"/>
      <c r="H130" s="302"/>
      <c r="I130" s="303"/>
      <c r="J130" s="302"/>
      <c r="K130" s="303"/>
      <c r="L130" s="302"/>
      <c r="M130" s="303"/>
    </row>
    <row r="131" spans="1:25">
      <c r="A131" s="258"/>
      <c r="B131" s="196" t="s">
        <v>74</v>
      </c>
      <c r="C131" s="196" t="s">
        <v>61</v>
      </c>
      <c r="D131" s="196" t="s">
        <v>74</v>
      </c>
      <c r="E131" s="196" t="s">
        <v>61</v>
      </c>
      <c r="F131" s="196"/>
      <c r="G131" s="196"/>
      <c r="H131" s="196" t="s">
        <v>74</v>
      </c>
      <c r="I131" s="196" t="s">
        <v>61</v>
      </c>
      <c r="J131" s="196" t="s">
        <v>74</v>
      </c>
      <c r="K131" s="196" t="s">
        <v>61</v>
      </c>
      <c r="L131" s="196" t="s">
        <v>74</v>
      </c>
      <c r="M131" s="196" t="s">
        <v>61</v>
      </c>
    </row>
    <row r="132" spans="1:25" ht="25.5">
      <c r="A132" s="76" t="s">
        <v>75</v>
      </c>
      <c r="B132" s="77"/>
      <c r="C132" s="67">
        <f>IFERROR(B132*100/(B11+H11),0)</f>
        <v>0</v>
      </c>
      <c r="D132" s="77"/>
      <c r="E132" s="67">
        <f>IFERROR(D132*100/(C11+I11),0)</f>
        <v>0</v>
      </c>
      <c r="F132" s="78"/>
      <c r="G132" s="67">
        <f>IFERROR(F132*100/(D11+J11),0)</f>
        <v>0</v>
      </c>
      <c r="H132" s="77"/>
      <c r="I132" s="67">
        <f>IFERROR(H132*100/(E11+K11),0)</f>
        <v>0</v>
      </c>
      <c r="J132" s="77"/>
      <c r="K132" s="67">
        <f>IFERROR(J132*100/(F11+L11),0)</f>
        <v>0</v>
      </c>
      <c r="L132" s="77"/>
      <c r="M132" s="68">
        <f>IFERROR(L132*100/(G11+M11),0)</f>
        <v>0</v>
      </c>
    </row>
    <row r="133" spans="1:25" ht="25.5">
      <c r="A133" s="79" t="s">
        <v>76</v>
      </c>
      <c r="B133" s="70"/>
      <c r="C133" s="67">
        <f>IFERROR(B133*100/$B$135,0)</f>
        <v>0</v>
      </c>
      <c r="D133" s="70"/>
      <c r="E133" s="67">
        <f>IFERROR(D133*100/$D$135,0)</f>
        <v>0</v>
      </c>
      <c r="F133" s="72"/>
      <c r="G133" s="67">
        <f>IFERROR(F133*100/$F$135,0)</f>
        <v>0</v>
      </c>
      <c r="H133" s="70"/>
      <c r="I133" s="67">
        <f>IFERROR(H133*100/$H$135,0)</f>
        <v>0</v>
      </c>
      <c r="J133" s="70"/>
      <c r="K133" s="67">
        <f>IFERROR(J133*100/$J$135,0)</f>
        <v>0</v>
      </c>
      <c r="L133" s="70"/>
      <c r="M133" s="71">
        <f>IFERROR(L133*100/$L$135,0)</f>
        <v>0</v>
      </c>
    </row>
    <row r="134" spans="1:25" ht="25.5">
      <c r="A134" s="79" t="s">
        <v>77</v>
      </c>
      <c r="B134" s="70"/>
      <c r="C134" s="67">
        <f>IFERROR(B134*100/$B$135,0)</f>
        <v>0</v>
      </c>
      <c r="D134" s="70"/>
      <c r="E134" s="67">
        <f>IFERROR(D134*100/$D$135,0)</f>
        <v>0</v>
      </c>
      <c r="F134" s="72"/>
      <c r="G134" s="67">
        <f>IFERROR(F134*100/$F$135,0)</f>
        <v>0</v>
      </c>
      <c r="H134" s="70"/>
      <c r="I134" s="67">
        <f>IFERROR(H134*100/$H$135,0)</f>
        <v>0</v>
      </c>
      <c r="J134" s="70"/>
      <c r="K134" s="67">
        <f>IFERROR(J134*100/$J$135,0)</f>
        <v>0</v>
      </c>
      <c r="L134" s="70"/>
      <c r="M134" s="71">
        <f>IFERROR(L134*100/$L$135,0)</f>
        <v>0</v>
      </c>
    </row>
    <row r="135" spans="1:25" ht="25.5">
      <c r="A135" s="80" t="s">
        <v>78</v>
      </c>
      <c r="B135" s="73">
        <f>+B133+B134</f>
        <v>0</v>
      </c>
      <c r="C135" s="74">
        <f>IFERROR(B135*100/($N$37+$B$43+$H$43),0)</f>
        <v>0</v>
      </c>
      <c r="D135" s="73">
        <f>+D133+D134</f>
        <v>0</v>
      </c>
      <c r="E135" s="74">
        <f>IFERROR(D135*100/($O$37+$C$43+$I$43),0)</f>
        <v>0</v>
      </c>
      <c r="F135" s="74">
        <f>+F133+F134</f>
        <v>0</v>
      </c>
      <c r="G135" s="74">
        <f>IFERROR(F135*100/($P$37+$D$43+$J$43),0)</f>
        <v>0</v>
      </c>
      <c r="H135" s="73">
        <f>+H133+H134</f>
        <v>0</v>
      </c>
      <c r="I135" s="74">
        <f>IFERROR(H135*100/($Q$37+$E$43+$K$43),0)</f>
        <v>0</v>
      </c>
      <c r="J135" s="73">
        <f>+J133+J134</f>
        <v>0</v>
      </c>
      <c r="K135" s="74">
        <f>IFERROR(J135*100/($R$37+$F$43+$L$43),0)</f>
        <v>0</v>
      </c>
      <c r="L135" s="73">
        <f>+L133+L134</f>
        <v>0</v>
      </c>
      <c r="M135" s="75">
        <f>IFERROR(L135*100/($S$37+$G$43+$M$43),0)</f>
        <v>0</v>
      </c>
    </row>
    <row r="136" spans="1:25">
      <c r="A136" s="361" t="s">
        <v>79</v>
      </c>
      <c r="B136" s="362"/>
      <c r="C136" s="362"/>
      <c r="D136" s="362"/>
      <c r="E136" s="362"/>
      <c r="F136" s="362"/>
      <c r="G136" s="362"/>
      <c r="H136" s="362"/>
      <c r="I136" s="362"/>
      <c r="J136" s="362"/>
      <c r="K136" s="362"/>
      <c r="L136" s="362"/>
      <c r="M136" s="362"/>
      <c r="N136" s="362"/>
      <c r="O136" s="362"/>
      <c r="P136" s="362"/>
      <c r="Q136" s="362"/>
      <c r="R136" s="362"/>
      <c r="S136" s="362"/>
      <c r="T136" s="215"/>
      <c r="U136" s="215"/>
      <c r="V136" s="215"/>
      <c r="W136" s="215"/>
      <c r="X136" s="215"/>
      <c r="Y136" s="215"/>
    </row>
    <row r="137" spans="1:25">
      <c r="A137" s="363" t="s">
        <v>80</v>
      </c>
      <c r="B137" s="363"/>
      <c r="C137" s="363"/>
      <c r="D137" s="363"/>
      <c r="E137" s="363"/>
      <c r="F137" s="363"/>
      <c r="G137" s="363"/>
      <c r="H137" s="363"/>
      <c r="I137" s="363"/>
      <c r="J137" s="363"/>
      <c r="K137" s="363"/>
      <c r="L137" s="363"/>
      <c r="M137" s="363"/>
      <c r="N137" s="363"/>
      <c r="O137" s="363"/>
      <c r="P137" s="363"/>
      <c r="Q137" s="363"/>
      <c r="R137" s="363"/>
      <c r="S137" s="363"/>
      <c r="T137" s="216"/>
      <c r="U137" s="216"/>
      <c r="V137" s="216"/>
      <c r="W137" s="216"/>
      <c r="X137" s="216"/>
      <c r="Y137" s="216"/>
    </row>
    <row r="138" spans="1:25">
      <c r="A138" s="81"/>
      <c r="B138" s="81"/>
      <c r="C138" s="81"/>
      <c r="D138" s="81"/>
      <c r="E138" s="81"/>
      <c r="F138" s="81"/>
      <c r="G138" s="81"/>
      <c r="H138" s="81"/>
      <c r="I138" s="81"/>
      <c r="J138" s="81"/>
      <c r="K138" s="81"/>
      <c r="L138" s="81"/>
      <c r="M138" s="81"/>
      <c r="N138" s="81"/>
      <c r="O138" s="81"/>
      <c r="P138" s="81"/>
      <c r="Q138" s="81"/>
      <c r="R138" s="81"/>
      <c r="S138" s="81"/>
      <c r="T138" s="81"/>
      <c r="U138" s="81"/>
      <c r="V138" s="81"/>
      <c r="W138" s="81"/>
    </row>
    <row r="139" spans="1:25" ht="15">
      <c r="A139" s="364" t="s">
        <v>81</v>
      </c>
      <c r="B139" s="365"/>
      <c r="C139" s="365"/>
      <c r="D139" s="365"/>
      <c r="E139" s="365"/>
      <c r="F139" s="365"/>
      <c r="G139" s="365"/>
      <c r="H139" s="365"/>
      <c r="I139" s="365"/>
      <c r="J139" s="365"/>
      <c r="K139" s="365"/>
      <c r="L139" s="365"/>
      <c r="M139" s="366"/>
    </row>
    <row r="140" spans="1:25">
      <c r="A140" s="258" t="s">
        <v>59</v>
      </c>
      <c r="B140" s="307">
        <v>2018</v>
      </c>
      <c r="C140" s="308"/>
      <c r="D140" s="311">
        <v>2019</v>
      </c>
      <c r="E140" s="312"/>
      <c r="F140" s="312"/>
      <c r="G140" s="313"/>
      <c r="H140" s="305">
        <v>2020</v>
      </c>
      <c r="I140" s="305"/>
      <c r="J140" s="305">
        <v>2021</v>
      </c>
      <c r="K140" s="305"/>
      <c r="L140" s="305">
        <v>2022</v>
      </c>
      <c r="M140" s="305"/>
    </row>
    <row r="141" spans="1:25">
      <c r="A141" s="258"/>
      <c r="B141" s="309"/>
      <c r="C141" s="310"/>
      <c r="D141" s="311" t="s">
        <v>217</v>
      </c>
      <c r="E141" s="313"/>
      <c r="F141" s="311" t="s">
        <v>204</v>
      </c>
      <c r="G141" s="313"/>
      <c r="H141" s="305"/>
      <c r="I141" s="305"/>
      <c r="J141" s="305"/>
      <c r="K141" s="305"/>
      <c r="L141" s="305"/>
      <c r="M141" s="305"/>
    </row>
    <row r="142" spans="1:25">
      <c r="A142" s="258"/>
      <c r="B142" s="199" t="s">
        <v>82</v>
      </c>
      <c r="C142" s="199" t="s">
        <v>61</v>
      </c>
      <c r="D142" s="199" t="s">
        <v>82</v>
      </c>
      <c r="E142" s="199" t="s">
        <v>61</v>
      </c>
      <c r="F142" s="199" t="s">
        <v>82</v>
      </c>
      <c r="G142" s="199" t="s">
        <v>61</v>
      </c>
      <c r="H142" s="199" t="s">
        <v>82</v>
      </c>
      <c r="I142" s="199" t="s">
        <v>61</v>
      </c>
      <c r="J142" s="199" t="s">
        <v>82</v>
      </c>
      <c r="K142" s="199" t="s">
        <v>61</v>
      </c>
      <c r="L142" s="199" t="s">
        <v>82</v>
      </c>
      <c r="M142" s="199" t="s">
        <v>61</v>
      </c>
    </row>
    <row r="143" spans="1:25" ht="25.5">
      <c r="A143" s="7" t="s">
        <v>83</v>
      </c>
      <c r="B143" s="82"/>
      <c r="C143" s="83">
        <f>IFERROR((B143*100/N43),0)</f>
        <v>0</v>
      </c>
      <c r="D143" s="82"/>
      <c r="E143" s="83">
        <f>IFERROR((D143*100/O43),0)</f>
        <v>0</v>
      </c>
      <c r="F143" s="84"/>
      <c r="G143" s="83">
        <f>IFERROR((F143*100/P43),0)</f>
        <v>0</v>
      </c>
      <c r="H143" s="82"/>
      <c r="I143" s="83">
        <f>IFERROR((H143*100/Q43),0)</f>
        <v>0</v>
      </c>
      <c r="J143" s="82"/>
      <c r="K143" s="83">
        <f>IFERROR((J143*100/R43),0)</f>
        <v>0</v>
      </c>
      <c r="L143" s="82"/>
      <c r="M143" s="83">
        <f>IFERROR((L143*100/S43),0)</f>
        <v>0</v>
      </c>
    </row>
    <row r="144" spans="1:25">
      <c r="A144" s="47" t="s">
        <v>219</v>
      </c>
      <c r="B144" s="70"/>
      <c r="C144" s="85">
        <f>IFERROR((B144*100/(B37+H37)),0)</f>
        <v>0</v>
      </c>
      <c r="D144" s="70"/>
      <c r="E144" s="85">
        <f>IFERROR((D144*100/(C37+I37)),0)</f>
        <v>0</v>
      </c>
      <c r="F144" s="86"/>
      <c r="G144" s="85">
        <f>IFERROR((F144*100/(D37+J37)),0)</f>
        <v>0</v>
      </c>
      <c r="H144" s="70"/>
      <c r="I144" s="85">
        <f>IFERROR((H144*100/(E37+K37)),0)</f>
        <v>0</v>
      </c>
      <c r="J144" s="70"/>
      <c r="K144" s="85">
        <f>IFERROR((J144*100/(F37+L37)),0)</f>
        <v>0</v>
      </c>
      <c r="L144" s="70"/>
      <c r="M144" s="85">
        <f>IFERROR((L144*100/(G37+M37)),0)</f>
        <v>0</v>
      </c>
    </row>
    <row r="145" spans="1:15">
      <c r="A145" s="47" t="s">
        <v>220</v>
      </c>
      <c r="B145" s="70"/>
      <c r="C145" s="85">
        <f>IF(B145=0,0,B145*100/(N37+B43+H43))</f>
        <v>0</v>
      </c>
      <c r="D145" s="70"/>
      <c r="E145" s="85">
        <f>IF(D145=0,0,D145*100/(O37+C43+I43))</f>
        <v>0</v>
      </c>
      <c r="F145" s="86"/>
      <c r="G145" s="85">
        <f>IFERROR((F145*100/(P37+D43+J43)),0)</f>
        <v>0</v>
      </c>
      <c r="H145" s="70"/>
      <c r="I145" s="85">
        <f>IFERROR((H145*100/(Q37+E43+K43)),0)</f>
        <v>0</v>
      </c>
      <c r="J145" s="70"/>
      <c r="K145" s="85">
        <f>IFERROR((J145*100/(R37+F43+L43)),0)</f>
        <v>0</v>
      </c>
      <c r="L145" s="70"/>
      <c r="M145" s="85">
        <f>IFERROR((L145*100/(S37+G43+M43)),0)</f>
        <v>0</v>
      </c>
    </row>
    <row r="146" spans="1:15" ht="25.5">
      <c r="A146" s="87" t="s">
        <v>84</v>
      </c>
      <c r="B146" s="70"/>
      <c r="C146" s="85">
        <f>IFERROR((B146*100/N43),0)</f>
        <v>0</v>
      </c>
      <c r="D146" s="70"/>
      <c r="E146" s="85">
        <f>IFERROR((D146*100/O43),0)</f>
        <v>0</v>
      </c>
      <c r="F146" s="86"/>
      <c r="G146" s="85">
        <f>IFERROR((F146*100/P43),0)</f>
        <v>0</v>
      </c>
      <c r="H146" s="70"/>
      <c r="I146" s="85">
        <f>IF(H146=0,0,H146*100/Q43)</f>
        <v>0</v>
      </c>
      <c r="J146" s="70"/>
      <c r="K146" s="85">
        <f>IF(J146=0,0,J146*100/R43)</f>
        <v>0</v>
      </c>
      <c r="L146" s="70"/>
      <c r="M146" s="85">
        <f>IF(L146=0,0,L146*100/S43)</f>
        <v>0</v>
      </c>
    </row>
    <row r="147" spans="1:15">
      <c r="A147" s="47" t="s">
        <v>85</v>
      </c>
      <c r="B147" s="88">
        <f>SUM(B143:B146)</f>
        <v>0</v>
      </c>
      <c r="C147" s="85">
        <f>IF(B147=0,0,B147*100/N43)</f>
        <v>0</v>
      </c>
      <c r="D147" s="88">
        <f>SUM(D143:D146)</f>
        <v>0</v>
      </c>
      <c r="E147" s="85">
        <f>IF(D147=0,0,D147*100/O43)</f>
        <v>0</v>
      </c>
      <c r="F147" s="88">
        <f>SUM(F143:F146)</f>
        <v>0</v>
      </c>
      <c r="G147" s="85">
        <f>IFERROR((F147*100/P43),0)</f>
        <v>0</v>
      </c>
      <c r="H147" s="88">
        <f>SUM(H143:H146)</f>
        <v>0</v>
      </c>
      <c r="I147" s="85">
        <f>IFERROR((H147*100/Q43),0)</f>
        <v>0</v>
      </c>
      <c r="J147" s="88">
        <f>SUM(J143:J146)</f>
        <v>0</v>
      </c>
      <c r="K147" s="85">
        <f>IFERROR((J147*100/R43),0)</f>
        <v>0</v>
      </c>
      <c r="L147" s="88">
        <f>SUM(L143:L146)</f>
        <v>0</v>
      </c>
      <c r="M147" s="85">
        <f>IFERROR((L147*100/S43),0)</f>
        <v>0</v>
      </c>
    </row>
    <row r="148" spans="1:15">
      <c r="A148" s="47" t="s">
        <v>86</v>
      </c>
      <c r="B148" s="70"/>
      <c r="C148" s="85">
        <f>IFERROR((B148*100/(B37+H37)),0)</f>
        <v>0</v>
      </c>
      <c r="D148" s="70"/>
      <c r="E148" s="85">
        <f>IFERROR((D148*100/(C37+I37)),0)</f>
        <v>0</v>
      </c>
      <c r="F148" s="86"/>
      <c r="G148" s="85">
        <f>IFERROR((F148*100/(D37+J37)),0)</f>
        <v>0</v>
      </c>
      <c r="H148" s="70"/>
      <c r="I148" s="85">
        <f>IFERROR((H148*100/(E37+K37)),0)</f>
        <v>0</v>
      </c>
      <c r="J148" s="70"/>
      <c r="K148" s="85">
        <f>IFERROR((J148*100/(F37+L37)),0)</f>
        <v>0</v>
      </c>
      <c r="L148" s="70"/>
      <c r="M148" s="85">
        <f>IFERROR((L148*100/(G37+M37)),0)</f>
        <v>0</v>
      </c>
    </row>
    <row r="149" spans="1:15">
      <c r="A149" s="87" t="s">
        <v>87</v>
      </c>
      <c r="B149" s="70"/>
      <c r="C149" s="85">
        <f>IFERROR(B149*100/N43,0)</f>
        <v>0</v>
      </c>
      <c r="D149" s="70"/>
      <c r="E149" s="85">
        <f>IFERROR(D149*100/O43,0)</f>
        <v>0</v>
      </c>
      <c r="F149" s="86"/>
      <c r="G149" s="85">
        <f>IFERROR(F149*100/P43,0)</f>
        <v>0</v>
      </c>
      <c r="H149" s="70"/>
      <c r="I149" s="85">
        <f>IFERROR(H149*100/Q43,0)</f>
        <v>0</v>
      </c>
      <c r="J149" s="70"/>
      <c r="K149" s="85">
        <f>IFERROR(J149*100/R43,0)</f>
        <v>0</v>
      </c>
      <c r="L149" s="70"/>
      <c r="M149" s="85">
        <f>IFERROR(L149*100/S43,0)</f>
        <v>0</v>
      </c>
    </row>
    <row r="150" spans="1:15" ht="25.5">
      <c r="A150" s="89" t="s">
        <v>88</v>
      </c>
      <c r="B150" s="70"/>
      <c r="C150" s="85">
        <f>IFERROR(B150*100/B149,0)</f>
        <v>0</v>
      </c>
      <c r="D150" s="70"/>
      <c r="E150" s="85">
        <f>IFERROR(D150*100/D149,0)</f>
        <v>0</v>
      </c>
      <c r="F150" s="86"/>
      <c r="G150" s="85">
        <f>IFERROR(F150*100/F149,0)</f>
        <v>0</v>
      </c>
      <c r="H150" s="70"/>
      <c r="I150" s="85">
        <f>IFERROR(H150*100/H149,0)</f>
        <v>0</v>
      </c>
      <c r="J150" s="70"/>
      <c r="K150" s="85">
        <f>IFERROR(J150*100/J149,0)</f>
        <v>0</v>
      </c>
      <c r="L150" s="70"/>
      <c r="M150" s="85">
        <f>IFERROR(L150*100/L149,0)</f>
        <v>0</v>
      </c>
    </row>
    <row r="151" spans="1:15">
      <c r="A151" s="87" t="s">
        <v>89</v>
      </c>
      <c r="B151" s="70"/>
      <c r="C151" s="85">
        <f>IFERROR(B151*100/N43,0)</f>
        <v>0</v>
      </c>
      <c r="D151" s="70"/>
      <c r="E151" s="85">
        <f>IFERROR(D151*100/O43,0)</f>
        <v>0</v>
      </c>
      <c r="F151" s="86"/>
      <c r="G151" s="85">
        <f>IFERROR(F151*100/P43,0)</f>
        <v>0</v>
      </c>
      <c r="H151" s="70"/>
      <c r="I151" s="85">
        <f>IFERROR(H151*100/Q43,0)</f>
        <v>0</v>
      </c>
      <c r="J151" s="70"/>
      <c r="K151" s="85">
        <f>IFERROR(J151*100/R43,0)</f>
        <v>0</v>
      </c>
      <c r="L151" s="70"/>
      <c r="M151" s="85">
        <f>IFERROR(L151*100/S43,0)</f>
        <v>0</v>
      </c>
    </row>
    <row r="152" spans="1:15" ht="25.5">
      <c r="A152" s="89" t="s">
        <v>90</v>
      </c>
      <c r="B152" s="70"/>
      <c r="C152" s="85">
        <f>IFERROR(B152*100/B151,0)</f>
        <v>0</v>
      </c>
      <c r="D152" s="70"/>
      <c r="E152" s="85">
        <f>IFERROR(D152*100/D151,0)</f>
        <v>0</v>
      </c>
      <c r="F152" s="86"/>
      <c r="G152" s="85">
        <f>IFERROR(F152*100/F151,0)</f>
        <v>0</v>
      </c>
      <c r="H152" s="70"/>
      <c r="I152" s="85">
        <f>IFERROR(H152*100/H151,0)</f>
        <v>0</v>
      </c>
      <c r="J152" s="70"/>
      <c r="K152" s="85">
        <f>IFERROR(J152*100/J151,0)</f>
        <v>0</v>
      </c>
      <c r="L152" s="70"/>
      <c r="M152" s="85">
        <f>IFERROR(L152*100/L151,0)</f>
        <v>0</v>
      </c>
    </row>
    <row r="153" spans="1:15">
      <c r="A153" s="89" t="s">
        <v>91</v>
      </c>
      <c r="B153" s="70"/>
      <c r="C153" s="85">
        <f>IFERROR(B153*100/(N43),0)</f>
        <v>0</v>
      </c>
      <c r="D153" s="70"/>
      <c r="E153" s="85">
        <f>IFERROR(D153*100/(O43),0)</f>
        <v>0</v>
      </c>
      <c r="F153" s="90"/>
      <c r="G153" s="85">
        <f>IFERROR(F153*100/(P43),0)</f>
        <v>0</v>
      </c>
      <c r="H153" s="70"/>
      <c r="I153" s="85">
        <f>IFERROR(H153*100/(Q43),0)</f>
        <v>0</v>
      </c>
      <c r="J153" s="70"/>
      <c r="K153" s="85">
        <f>IFERROR(J153*100/(R43),0)</f>
        <v>0</v>
      </c>
      <c r="L153" s="70"/>
      <c r="M153" s="85">
        <f>IFERROR(L153*100/(S43),0)</f>
        <v>0</v>
      </c>
    </row>
    <row r="154" spans="1:15" ht="25.5">
      <c r="A154" s="89" t="s">
        <v>92</v>
      </c>
      <c r="B154" s="70"/>
      <c r="C154" s="85">
        <f>IFERROR((B154*100/B153),0)</f>
        <v>0</v>
      </c>
      <c r="D154" s="70"/>
      <c r="E154" s="85">
        <f>IFERROR((D154*100/D153),0)</f>
        <v>0</v>
      </c>
      <c r="F154" s="86"/>
      <c r="G154" s="85">
        <f>IFERROR((F154*100/F153),0)</f>
        <v>0</v>
      </c>
      <c r="H154" s="70"/>
      <c r="I154" s="85">
        <f>IFERROR((H154*100/H153),0)</f>
        <v>0</v>
      </c>
      <c r="J154" s="70"/>
      <c r="K154" s="85">
        <f>IFERROR((J154*100/J153),0)</f>
        <v>0</v>
      </c>
      <c r="L154" s="70"/>
      <c r="M154" s="85">
        <f>IFERROR((L154*100/L153),0)</f>
        <v>0</v>
      </c>
    </row>
    <row r="155" spans="1:15" ht="25.5">
      <c r="A155" s="89" t="s">
        <v>93</v>
      </c>
      <c r="B155" s="70"/>
      <c r="C155" s="85">
        <f>IFERROR((B155*100/(B36+H36)),0)</f>
        <v>0</v>
      </c>
      <c r="D155" s="70"/>
      <c r="E155" s="85">
        <f>IFERROR((D155*100/(C36+I36)),0)</f>
        <v>0</v>
      </c>
      <c r="F155" s="86"/>
      <c r="G155" s="85">
        <f>IFERROR((F155*100/(D36+J36)),0)</f>
        <v>0</v>
      </c>
      <c r="H155" s="70"/>
      <c r="I155" s="85">
        <f>IFERROR((H155*100/(E36+K36)),0)</f>
        <v>0</v>
      </c>
      <c r="J155" s="70"/>
      <c r="K155" s="85">
        <f>IFERROR((J155*100/(F36+L36)),0)</f>
        <v>0</v>
      </c>
      <c r="L155" s="70"/>
      <c r="M155" s="85">
        <f>IFERROR((L155*100/(G36+M36)),0)</f>
        <v>0</v>
      </c>
    </row>
    <row r="156" spans="1:15" ht="38.25">
      <c r="A156" s="89" t="s">
        <v>207</v>
      </c>
      <c r="B156" s="70"/>
      <c r="C156" s="85">
        <f>IFERROR((B156*100/(B36+H36)),0)</f>
        <v>0</v>
      </c>
      <c r="D156" s="70"/>
      <c r="E156" s="85">
        <f>IFERROR((D156*100/(C36+I36)),0)</f>
        <v>0</v>
      </c>
      <c r="F156" s="86"/>
      <c r="G156" s="85">
        <f>IFERROR((F156*100/(D36+J36)),0)</f>
        <v>0</v>
      </c>
      <c r="H156" s="70"/>
      <c r="I156" s="85">
        <f>IFERROR((H156*100/(E36+K36)),0)</f>
        <v>0</v>
      </c>
      <c r="J156" s="70"/>
      <c r="K156" s="85">
        <f>IFERROR((J156*100/(F36+L36)),0)</f>
        <v>0</v>
      </c>
      <c r="L156" s="70"/>
      <c r="M156" s="85">
        <f>IFERROR((L156*100/(G36+M36)),0)</f>
        <v>0</v>
      </c>
    </row>
    <row r="157" spans="1:15">
      <c r="A157" s="89" t="s">
        <v>208</v>
      </c>
      <c r="B157" s="70"/>
      <c r="C157" s="85">
        <f>IFERROR((B157*100/(B36+H36)),0)</f>
        <v>0</v>
      </c>
      <c r="D157" s="70"/>
      <c r="E157" s="85">
        <f>IFERROR((D157*100/(C36+I36)),0)</f>
        <v>0</v>
      </c>
      <c r="F157" s="86"/>
      <c r="G157" s="85">
        <f>IFERROR((F157*100/(D36+J36)),0)</f>
        <v>0</v>
      </c>
      <c r="H157" s="70"/>
      <c r="I157" s="85">
        <f>IFERROR((H157*100/(E36+K36)),0)</f>
        <v>0</v>
      </c>
      <c r="J157" s="70"/>
      <c r="K157" s="85">
        <f>IFERROR((J157*100/(F36+L36)),0)</f>
        <v>0</v>
      </c>
      <c r="L157" s="70"/>
      <c r="M157" s="85">
        <f>IFERROR((L157*100/(G36+M36)),0)</f>
        <v>0</v>
      </c>
      <c r="N157" s="91"/>
    </row>
    <row r="158" spans="1:15" ht="25.5">
      <c r="A158" s="87" t="s">
        <v>94</v>
      </c>
      <c r="B158" s="70"/>
      <c r="C158" s="92">
        <f>IFERROR(B158*100/(B10+H10),0)</f>
        <v>0</v>
      </c>
      <c r="D158" s="70"/>
      <c r="E158" s="92">
        <f>IFERROR(D158*100/(C10+I10),0)</f>
        <v>0</v>
      </c>
      <c r="F158" s="86"/>
      <c r="G158" s="92">
        <f>IFERROR(F158*100/(D10+J10),0)</f>
        <v>0</v>
      </c>
      <c r="H158" s="70"/>
      <c r="I158" s="92">
        <f>IFERROR(H158*100/(E10+K10),0)</f>
        <v>0</v>
      </c>
      <c r="J158" s="70"/>
      <c r="K158" s="92">
        <f>IFERROR(J158*100/(F10+L10),0)</f>
        <v>0</v>
      </c>
      <c r="L158" s="70"/>
      <c r="M158" s="92">
        <f>IFERROR(L158*100/(G10+M10),0)</f>
        <v>0</v>
      </c>
      <c r="N158" s="91"/>
      <c r="O158" s="91"/>
    </row>
    <row r="159" spans="1:15" ht="25.5">
      <c r="A159" s="87" t="s">
        <v>95</v>
      </c>
      <c r="B159" s="70"/>
      <c r="C159" s="92">
        <f>IFERROR((B159*100/(B36+H36)),0)</f>
        <v>0</v>
      </c>
      <c r="D159" s="70"/>
      <c r="E159" s="92">
        <f>IFERROR((D159*100/(C36+I36)),0)</f>
        <v>0</v>
      </c>
      <c r="F159" s="86"/>
      <c r="G159" s="92">
        <f>IFERROR((F159*100/(D36+J36)),0)</f>
        <v>0</v>
      </c>
      <c r="H159" s="70"/>
      <c r="I159" s="92">
        <f>IFERROR((H159*100/(E36+K36)),0)</f>
        <v>0</v>
      </c>
      <c r="J159" s="70"/>
      <c r="K159" s="92">
        <f>IFERROR((J159*100/(F36+L36)),0)</f>
        <v>0</v>
      </c>
      <c r="L159" s="70"/>
      <c r="M159" s="92">
        <f>IFERROR((L159*100/(G36+M36)),0)</f>
        <v>0</v>
      </c>
      <c r="N159" s="91"/>
      <c r="O159" s="91"/>
    </row>
    <row r="160" spans="1:15">
      <c r="A160" s="93" t="s">
        <v>96</v>
      </c>
      <c r="B160" s="94"/>
      <c r="C160" s="94"/>
      <c r="D160" s="94"/>
      <c r="E160" s="94"/>
      <c r="F160" s="94"/>
      <c r="G160" s="94"/>
      <c r="H160" s="94"/>
      <c r="I160" s="94"/>
      <c r="J160" s="94"/>
      <c r="K160" s="94"/>
      <c r="L160" s="94"/>
      <c r="M160" s="94"/>
      <c r="N160" s="91"/>
      <c r="O160" s="91"/>
    </row>
    <row r="161" spans="1:27">
      <c r="A161" s="306" t="s">
        <v>97</v>
      </c>
      <c r="B161" s="306"/>
      <c r="C161" s="306"/>
      <c r="D161" s="306"/>
      <c r="E161" s="306"/>
      <c r="F161" s="306"/>
      <c r="G161" s="306"/>
      <c r="H161" s="306"/>
      <c r="I161" s="306"/>
      <c r="J161" s="306"/>
      <c r="K161" s="306"/>
      <c r="L161" s="306"/>
      <c r="M161" s="306"/>
      <c r="N161" s="306"/>
      <c r="O161" s="306"/>
      <c r="P161" s="306"/>
      <c r="Q161" s="306"/>
      <c r="R161" s="306"/>
      <c r="S161" s="306"/>
      <c r="T161" s="306"/>
      <c r="U161" s="306"/>
      <c r="V161" s="306"/>
      <c r="W161" s="23"/>
      <c r="X161" s="23"/>
      <c r="Y161" s="23"/>
      <c r="Z161" s="91"/>
      <c r="AA161" s="91"/>
    </row>
    <row r="162" spans="1:27" ht="26.25" customHeight="1">
      <c r="A162" s="315" t="s">
        <v>98</v>
      </c>
      <c r="B162" s="315"/>
      <c r="C162" s="315"/>
      <c r="D162" s="315"/>
      <c r="E162" s="315"/>
      <c r="F162" s="315"/>
      <c r="G162" s="315"/>
      <c r="H162" s="315"/>
      <c r="I162" s="315"/>
      <c r="J162" s="315"/>
      <c r="K162" s="315"/>
      <c r="L162" s="315"/>
      <c r="M162" s="315"/>
      <c r="N162" s="315"/>
      <c r="O162" s="315"/>
      <c r="P162" s="315"/>
      <c r="Q162" s="315"/>
      <c r="R162" s="315"/>
      <c r="S162" s="315"/>
      <c r="T162" s="95"/>
      <c r="U162" s="95"/>
      <c r="V162" s="95"/>
      <c r="W162" s="95"/>
      <c r="X162" s="95"/>
      <c r="Y162" s="95"/>
    </row>
    <row r="163" spans="1:27">
      <c r="A163" s="349" t="s">
        <v>72</v>
      </c>
      <c r="B163" s="349"/>
      <c r="C163" s="349"/>
      <c r="D163" s="349"/>
      <c r="E163" s="349"/>
      <c r="F163" s="349"/>
      <c r="G163" s="349"/>
      <c r="H163" s="349"/>
      <c r="I163" s="349"/>
      <c r="J163" s="349"/>
      <c r="K163" s="349"/>
      <c r="L163" s="349"/>
      <c r="M163" s="349"/>
      <c r="N163" s="349"/>
      <c r="O163" s="349"/>
      <c r="P163" s="349"/>
      <c r="Q163" s="349"/>
      <c r="R163" s="349"/>
      <c r="S163" s="349"/>
      <c r="T163" s="204"/>
      <c r="U163" s="204"/>
      <c r="V163" s="204"/>
    </row>
    <row r="164" spans="1:27">
      <c r="A164" s="64"/>
      <c r="B164" s="96"/>
      <c r="C164" s="96"/>
      <c r="D164" s="96"/>
      <c r="E164" s="96"/>
      <c r="F164" s="96"/>
      <c r="G164" s="96"/>
      <c r="J164" s="96"/>
      <c r="K164" s="96"/>
      <c r="L164" s="96"/>
    </row>
    <row r="165" spans="1:27" ht="15">
      <c r="A165" s="367" t="s">
        <v>99</v>
      </c>
      <c r="B165" s="368"/>
      <c r="C165" s="368"/>
      <c r="D165" s="368"/>
      <c r="E165" s="368"/>
      <c r="F165" s="368"/>
      <c r="G165" s="368"/>
      <c r="H165" s="368"/>
      <c r="I165" s="368"/>
      <c r="J165" s="368"/>
      <c r="K165" s="368"/>
      <c r="L165" s="368"/>
      <c r="M165" s="369"/>
    </row>
    <row r="166" spans="1:27">
      <c r="A166" s="334" t="s">
        <v>59</v>
      </c>
      <c r="B166" s="248">
        <v>2018</v>
      </c>
      <c r="C166" s="250"/>
      <c r="D166" s="231">
        <v>2019</v>
      </c>
      <c r="E166" s="254"/>
      <c r="F166" s="254"/>
      <c r="G166" s="232"/>
      <c r="H166" s="258">
        <v>2020</v>
      </c>
      <c r="I166" s="258"/>
      <c r="J166" s="258">
        <v>2021</v>
      </c>
      <c r="K166" s="258"/>
      <c r="L166" s="258">
        <v>2022</v>
      </c>
      <c r="M166" s="258"/>
    </row>
    <row r="167" spans="1:27">
      <c r="A167" s="335"/>
      <c r="B167" s="251"/>
      <c r="C167" s="253"/>
      <c r="D167" s="231" t="s">
        <v>217</v>
      </c>
      <c r="E167" s="232"/>
      <c r="F167" s="231" t="s">
        <v>204</v>
      </c>
      <c r="G167" s="232"/>
      <c r="H167" s="258"/>
      <c r="I167" s="258"/>
      <c r="J167" s="258"/>
      <c r="K167" s="258"/>
      <c r="L167" s="258"/>
      <c r="M167" s="258"/>
    </row>
    <row r="168" spans="1:27">
      <c r="A168" s="335"/>
      <c r="B168" s="207" t="s">
        <v>82</v>
      </c>
      <c r="C168" s="207" t="s">
        <v>61</v>
      </c>
      <c r="D168" s="207" t="s">
        <v>82</v>
      </c>
      <c r="E168" s="207" t="s">
        <v>61</v>
      </c>
      <c r="F168" s="207" t="s">
        <v>82</v>
      </c>
      <c r="G168" s="207" t="s">
        <v>61</v>
      </c>
      <c r="H168" s="207" t="s">
        <v>82</v>
      </c>
      <c r="I168" s="207" t="s">
        <v>61</v>
      </c>
      <c r="J168" s="207" t="s">
        <v>82</v>
      </c>
      <c r="K168" s="207" t="s">
        <v>61</v>
      </c>
      <c r="L168" s="207" t="s">
        <v>82</v>
      </c>
      <c r="M168" s="207" t="s">
        <v>61</v>
      </c>
    </row>
    <row r="169" spans="1:27" ht="25.5">
      <c r="A169" s="97" t="s">
        <v>100</v>
      </c>
      <c r="B169" s="98"/>
      <c r="C169" s="83">
        <f>IFERROR((B169*100/H10),0)</f>
        <v>0</v>
      </c>
      <c r="D169" s="98"/>
      <c r="E169" s="83">
        <f>IFERROR((D169*100/I10),0)</f>
        <v>0</v>
      </c>
      <c r="F169" s="84"/>
      <c r="G169" s="83">
        <f>IFERROR((F169*100/J10),0)</f>
        <v>0</v>
      </c>
      <c r="H169" s="98"/>
      <c r="I169" s="83">
        <f>IFERROR((H169*100/K10),0)</f>
        <v>0</v>
      </c>
      <c r="J169" s="98"/>
      <c r="K169" s="83">
        <f>IFERROR((J169*100/L10),0)</f>
        <v>0</v>
      </c>
      <c r="L169" s="98"/>
      <c r="M169" s="68">
        <f>IFERROR((L169*100/M10),0)</f>
        <v>0</v>
      </c>
      <c r="N169" s="99"/>
      <c r="O169" s="99"/>
    </row>
    <row r="170" spans="1:27">
      <c r="A170" s="89" t="s">
        <v>101</v>
      </c>
      <c r="B170" s="220"/>
      <c r="C170" s="221"/>
      <c r="D170" s="220"/>
      <c r="E170" s="222"/>
      <c r="F170" s="222"/>
      <c r="G170" s="221"/>
      <c r="H170" s="220"/>
      <c r="I170" s="221"/>
      <c r="J170" s="220"/>
      <c r="K170" s="221"/>
      <c r="L170" s="220"/>
      <c r="M170" s="223"/>
      <c r="N170" s="99"/>
      <c r="O170" s="99"/>
    </row>
    <row r="171" spans="1:27">
      <c r="A171" s="87" t="s">
        <v>102</v>
      </c>
      <c r="B171" s="100"/>
      <c r="C171" s="67">
        <f>IFERROR((B171*100/B170),0)</f>
        <v>0</v>
      </c>
      <c r="D171" s="100"/>
      <c r="E171" s="67">
        <f>IFERROR((D171*100/D170),0)</f>
        <v>0</v>
      </c>
      <c r="F171" s="72"/>
      <c r="G171" s="67">
        <f>IFERROR((F171*100/F170),0)</f>
        <v>0</v>
      </c>
      <c r="H171" s="100"/>
      <c r="I171" s="67">
        <f>IFERROR((H171*100/H170),0)</f>
        <v>0</v>
      </c>
      <c r="J171" s="100"/>
      <c r="K171" s="67">
        <f>IFERROR((J171*100/J170),0)</f>
        <v>0</v>
      </c>
      <c r="L171" s="100"/>
      <c r="M171" s="71">
        <f>IFERROR((L171*100/L170),0)</f>
        <v>0</v>
      </c>
      <c r="N171" s="99"/>
      <c r="O171" s="99"/>
    </row>
    <row r="172" spans="1:27" ht="25.5">
      <c r="A172" s="89" t="s">
        <v>103</v>
      </c>
      <c r="B172" s="100"/>
      <c r="C172" s="67">
        <f>IFERROR((B172*100/B171),0)</f>
        <v>0</v>
      </c>
      <c r="D172" s="100"/>
      <c r="E172" s="67">
        <f>IFERROR((D172*100/D171),0)</f>
        <v>0</v>
      </c>
      <c r="F172" s="72"/>
      <c r="G172" s="67">
        <f>IFERROR((F172*100/F171),0)</f>
        <v>0</v>
      </c>
      <c r="H172" s="100"/>
      <c r="I172" s="67">
        <f>IFERROR((H172*100/H171),0)</f>
        <v>0</v>
      </c>
      <c r="J172" s="100"/>
      <c r="K172" s="67">
        <f>IFERROR((J172*100/J171),0)</f>
        <v>0</v>
      </c>
      <c r="L172" s="100"/>
      <c r="M172" s="71">
        <f>IFERROR((L172*100/L171),0)</f>
        <v>0</v>
      </c>
      <c r="N172" s="99"/>
      <c r="O172" s="99"/>
    </row>
    <row r="173" spans="1:27" ht="25.5">
      <c r="A173" s="89" t="s">
        <v>104</v>
      </c>
      <c r="B173" s="100"/>
      <c r="C173" s="67">
        <f>IFERROR((B173*100/B171),0)</f>
        <v>0</v>
      </c>
      <c r="D173" s="100"/>
      <c r="E173" s="67">
        <f>IFERROR((D173*100/D171),0)</f>
        <v>0</v>
      </c>
      <c r="F173" s="72"/>
      <c r="G173" s="67">
        <f>IFERROR((F173*100/F171),0)</f>
        <v>0</v>
      </c>
      <c r="H173" s="100"/>
      <c r="I173" s="67">
        <f>IFERROR((H173*100/H171),0)</f>
        <v>0</v>
      </c>
      <c r="J173" s="100"/>
      <c r="K173" s="67">
        <f>IFERROR((J173*100/J171),0)</f>
        <v>0</v>
      </c>
      <c r="L173" s="100"/>
      <c r="M173" s="71">
        <f>IFERROR((L173*100/L171),0)</f>
        <v>0</v>
      </c>
      <c r="N173" s="99"/>
      <c r="O173" s="99"/>
    </row>
    <row r="174" spans="1:27" ht="25.5">
      <c r="A174" s="87" t="s">
        <v>105</v>
      </c>
      <c r="B174" s="100"/>
      <c r="C174" s="67">
        <f>IFERROR((B174*100/B10),0)</f>
        <v>0</v>
      </c>
      <c r="D174" s="100"/>
      <c r="E174" s="67">
        <f>IFERROR((D174*100/C10),0)</f>
        <v>0</v>
      </c>
      <c r="F174" s="72"/>
      <c r="G174" s="67">
        <f>IFERROR((F174*100/D10),0)</f>
        <v>0</v>
      </c>
      <c r="H174" s="100"/>
      <c r="I174" s="67">
        <f>IFERROR((H174*100/E10),0)</f>
        <v>0</v>
      </c>
      <c r="J174" s="100"/>
      <c r="K174" s="67">
        <f>IFERROR((J174*100/F10),0)</f>
        <v>0</v>
      </c>
      <c r="L174" s="100"/>
      <c r="M174" s="71">
        <f>IFERROR((L174*100/G10),0)</f>
        <v>0</v>
      </c>
      <c r="N174" s="99"/>
      <c r="O174" s="99"/>
    </row>
    <row r="175" spans="1:27">
      <c r="A175" s="87" t="s">
        <v>106</v>
      </c>
      <c r="B175" s="220"/>
      <c r="C175" s="221"/>
      <c r="D175" s="220"/>
      <c r="E175" s="222"/>
      <c r="F175" s="222"/>
      <c r="G175" s="221"/>
      <c r="H175" s="220"/>
      <c r="I175" s="221"/>
      <c r="J175" s="220"/>
      <c r="K175" s="221"/>
      <c r="L175" s="220"/>
      <c r="M175" s="223"/>
      <c r="N175" s="99"/>
      <c r="O175" s="99"/>
    </row>
    <row r="176" spans="1:27">
      <c r="A176" s="87" t="s">
        <v>107</v>
      </c>
      <c r="B176" s="100"/>
      <c r="C176" s="67">
        <f>IFERROR((B176*100/B175),0)</f>
        <v>0</v>
      </c>
      <c r="D176" s="100"/>
      <c r="E176" s="67">
        <f>IFERROR((D176*100/D175),0)</f>
        <v>0</v>
      </c>
      <c r="F176" s="72"/>
      <c r="G176" s="67">
        <f>IFERROR((F176*100/F175),0)</f>
        <v>0</v>
      </c>
      <c r="H176" s="100"/>
      <c r="I176" s="67">
        <f>IFERROR((H176*100/H175),0)</f>
        <v>0</v>
      </c>
      <c r="J176" s="100"/>
      <c r="K176" s="67">
        <f>IFERROR((J176*100/J175),0)</f>
        <v>0</v>
      </c>
      <c r="L176" s="100"/>
      <c r="M176" s="71">
        <f>IFERROR((L176*100/L175),0)</f>
        <v>0</v>
      </c>
      <c r="N176" s="99"/>
      <c r="O176" s="99"/>
    </row>
    <row r="177" spans="1:25" ht="25.5">
      <c r="A177" s="89" t="s">
        <v>108</v>
      </c>
      <c r="B177" s="100"/>
      <c r="C177" s="67">
        <f>IFERROR((B177*100/B176),0)</f>
        <v>0</v>
      </c>
      <c r="D177" s="100"/>
      <c r="E177" s="67">
        <f>IFERROR((D177*100/D176),0)</f>
        <v>0</v>
      </c>
      <c r="F177" s="72"/>
      <c r="G177" s="67">
        <f>IFERROR((F177*100/F176),0)</f>
        <v>0</v>
      </c>
      <c r="H177" s="100"/>
      <c r="I177" s="67">
        <f>IFERROR((H177*100/H176),0)</f>
        <v>0</v>
      </c>
      <c r="J177" s="100"/>
      <c r="K177" s="67">
        <f>IFERROR((J177*100/J176),0)</f>
        <v>0</v>
      </c>
      <c r="L177" s="100"/>
      <c r="M177" s="71">
        <f>IFERROR((L177*100/L176),0)</f>
        <v>0</v>
      </c>
      <c r="N177" s="99"/>
      <c r="O177" s="99"/>
    </row>
    <row r="178" spans="1:25" ht="25.5">
      <c r="A178" s="89" t="s">
        <v>109</v>
      </c>
      <c r="B178" s="100"/>
      <c r="C178" s="67">
        <f>IFERROR((B178*100/B176),0)</f>
        <v>0</v>
      </c>
      <c r="D178" s="100"/>
      <c r="E178" s="67">
        <f>IFERROR((D178*100/D176),0)</f>
        <v>0</v>
      </c>
      <c r="F178" s="72"/>
      <c r="G178" s="67">
        <f>IFERROR((F178*100/F176),0)</f>
        <v>0</v>
      </c>
      <c r="H178" s="100"/>
      <c r="I178" s="67">
        <f>IFERROR((H178*100/H176),0)</f>
        <v>0</v>
      </c>
      <c r="J178" s="100"/>
      <c r="K178" s="67">
        <f>IFERROR((J178*100/J176),0)</f>
        <v>0</v>
      </c>
      <c r="L178" s="100"/>
      <c r="M178" s="71">
        <f>IFERROR((L178*100/L176),0)</f>
        <v>0</v>
      </c>
      <c r="N178" s="99"/>
      <c r="O178" s="99"/>
    </row>
    <row r="179" spans="1:25" ht="25.5">
      <c r="A179" s="89" t="s">
        <v>110</v>
      </c>
      <c r="B179" s="100"/>
      <c r="C179" s="67">
        <f>IFERROR(B179*100/H10,0)</f>
        <v>0</v>
      </c>
      <c r="D179" s="100"/>
      <c r="E179" s="67">
        <f>IFERROR(D179*100/I10,0)</f>
        <v>0</v>
      </c>
      <c r="F179" s="72"/>
      <c r="G179" s="67">
        <f>IFERROR(F179*100/J10,0)</f>
        <v>0</v>
      </c>
      <c r="H179" s="100"/>
      <c r="I179" s="67">
        <f>IFERROR(H179*100/K10,0)</f>
        <v>0</v>
      </c>
      <c r="J179" s="100"/>
      <c r="K179" s="67">
        <f>IFERROR(J179*100/L10,0)</f>
        <v>0</v>
      </c>
      <c r="L179" s="100"/>
      <c r="M179" s="71">
        <f>IFERROR(L179*100/M10,0)</f>
        <v>0</v>
      </c>
      <c r="N179" s="99"/>
      <c r="O179" s="99"/>
    </row>
    <row r="180" spans="1:25" ht="25.5">
      <c r="A180" s="103" t="s">
        <v>111</v>
      </c>
      <c r="B180" s="100"/>
      <c r="C180" s="67">
        <f>IFERROR(B180*100/H10,0)</f>
        <v>0</v>
      </c>
      <c r="D180" s="100"/>
      <c r="E180" s="67">
        <f>IFERROR(D180*100/I10,0)</f>
        <v>0</v>
      </c>
      <c r="F180" s="72"/>
      <c r="G180" s="67">
        <f>IFERROR(F180*100/J10,0)</f>
        <v>0</v>
      </c>
      <c r="H180" s="100"/>
      <c r="I180" s="67">
        <f>IFERROR(H180*100/K10,0)</f>
        <v>0</v>
      </c>
      <c r="J180" s="100"/>
      <c r="K180" s="67">
        <f>IFERROR(J180*100/L10,0)</f>
        <v>0</v>
      </c>
      <c r="L180" s="100"/>
      <c r="M180" s="71">
        <f>IFERROR(L180*100/M10,0)</f>
        <v>0</v>
      </c>
      <c r="N180" s="99"/>
      <c r="O180" s="99"/>
    </row>
    <row r="181" spans="1:25" ht="25.5">
      <c r="A181" s="103" t="s">
        <v>112</v>
      </c>
      <c r="B181" s="100"/>
      <c r="C181" s="67">
        <f>IFERROR((B181*100/(B10+H10)),0)</f>
        <v>0</v>
      </c>
      <c r="D181" s="100"/>
      <c r="E181" s="67">
        <f>IFERROR((D181*100/(C10+I10)),0)</f>
        <v>0</v>
      </c>
      <c r="F181" s="72"/>
      <c r="G181" s="67">
        <f>IFERROR((F181*100/(D10+J10)),0)</f>
        <v>0</v>
      </c>
      <c r="H181" s="100"/>
      <c r="I181" s="67">
        <f>IFERROR((H181*100/(E10+K10)),0)</f>
        <v>0</v>
      </c>
      <c r="J181" s="100"/>
      <c r="K181" s="67">
        <f>IFERROR((J181*100/(F10+L10)),0)</f>
        <v>0</v>
      </c>
      <c r="L181" s="100"/>
      <c r="M181" s="71">
        <f>IFERROR((L181*100/(G10+M10)),0)</f>
        <v>0</v>
      </c>
    </row>
    <row r="182" spans="1:25" ht="25.5">
      <c r="A182" s="103" t="s">
        <v>113</v>
      </c>
      <c r="B182" s="100"/>
      <c r="C182" s="67">
        <f>IFERROR(B182*100/(N10+B16+H16),0)</f>
        <v>0</v>
      </c>
      <c r="D182" s="100"/>
      <c r="E182" s="67">
        <f>IFERROR(D182*100/(O10+C16+I16),0)</f>
        <v>0</v>
      </c>
      <c r="F182" s="72"/>
      <c r="G182" s="67">
        <f>IFERROR(F182*100/(P10+D16+J16),0)</f>
        <v>0</v>
      </c>
      <c r="H182" s="100"/>
      <c r="I182" s="67">
        <f>IFERROR(H182*100/(Q10+E16+K16),0)</f>
        <v>0</v>
      </c>
      <c r="J182" s="100"/>
      <c r="K182" s="67">
        <f>IFERROR(J182*100/(R10+F16+L16),0)</f>
        <v>0</v>
      </c>
      <c r="L182" s="100"/>
      <c r="M182" s="71">
        <f>IFERROR(L182*100/(S10+G16+M16),0)</f>
        <v>0</v>
      </c>
    </row>
    <row r="183" spans="1:25" ht="25.5">
      <c r="A183" s="103" t="s">
        <v>114</v>
      </c>
      <c r="B183" s="100"/>
      <c r="C183" s="67">
        <f>IFERROR((B183*100/N16),0)</f>
        <v>0</v>
      </c>
      <c r="D183" s="100"/>
      <c r="E183" s="67">
        <f>IFERROR((D183*100/O16),0)</f>
        <v>0</v>
      </c>
      <c r="F183" s="72"/>
      <c r="G183" s="67">
        <f>IFERROR((F183*100/P16),0)</f>
        <v>0</v>
      </c>
      <c r="H183" s="100"/>
      <c r="I183" s="67">
        <f>IFERROR((H183*100/Q16),0)</f>
        <v>0</v>
      </c>
      <c r="J183" s="100"/>
      <c r="K183" s="67">
        <f>IFERROR((J183*100/R16),0)</f>
        <v>0</v>
      </c>
      <c r="L183" s="100"/>
      <c r="M183" s="71">
        <f>IFERROR((L183*100/S16),0)</f>
        <v>0</v>
      </c>
    </row>
    <row r="184" spans="1:25" ht="25.5">
      <c r="A184" s="103" t="s">
        <v>115</v>
      </c>
      <c r="B184" s="100"/>
      <c r="C184" s="67">
        <f>IFERROR((B184*100/(B10+H10)),0)</f>
        <v>0</v>
      </c>
      <c r="D184" s="100"/>
      <c r="E184" s="67">
        <f>IFERROR((D184*100/(C10+I10)),0)</f>
        <v>0</v>
      </c>
      <c r="F184" s="72"/>
      <c r="G184" s="67">
        <f>IFERROR((F184*100/(D10+J10)),0)</f>
        <v>0</v>
      </c>
      <c r="H184" s="100"/>
      <c r="I184" s="67">
        <f>IFERROR((H184*100/(E10+K10)),0)</f>
        <v>0</v>
      </c>
      <c r="J184" s="100"/>
      <c r="K184" s="67">
        <f>IFERROR((J184*100/(F10+L10)),0)</f>
        <v>0</v>
      </c>
      <c r="L184" s="100"/>
      <c r="M184" s="71">
        <f>IFERROR((L184*100/($G$10+$M$10)),0)</f>
        <v>0</v>
      </c>
    </row>
    <row r="185" spans="1:25" ht="25.5">
      <c r="A185" s="103" t="s">
        <v>116</v>
      </c>
      <c r="B185" s="100"/>
      <c r="C185" s="67">
        <f>IFERROR((B185*100/(B10+H10)),0)</f>
        <v>0</v>
      </c>
      <c r="D185" s="100"/>
      <c r="E185" s="67">
        <f>IFERROR((D185*100/(C10+I10)),0)</f>
        <v>0</v>
      </c>
      <c r="F185" s="72"/>
      <c r="G185" s="67">
        <f>IFERROR((F185*100/(D10+J10)),0)</f>
        <v>0</v>
      </c>
      <c r="H185" s="100"/>
      <c r="I185" s="67">
        <f>IFERROR((H185*100/(E10+K10)),0)</f>
        <v>0</v>
      </c>
      <c r="J185" s="100"/>
      <c r="K185" s="67">
        <f>IFERROR((J185*100/(F10+L10)),0)</f>
        <v>0</v>
      </c>
      <c r="L185" s="100"/>
      <c r="M185" s="71">
        <f>IFERROR((L185*100/(G10+M10)),0)</f>
        <v>0</v>
      </c>
    </row>
    <row r="186" spans="1:25">
      <c r="A186" s="60" t="s">
        <v>117</v>
      </c>
      <c r="B186" s="72"/>
      <c r="C186" s="67">
        <f>IFERROR((B186*100/N42),0)</f>
        <v>0</v>
      </c>
      <c r="D186" s="72"/>
      <c r="E186" s="67">
        <f>IFERROR((D186*100/O42),0)</f>
        <v>0</v>
      </c>
      <c r="F186" s="72"/>
      <c r="G186" s="67">
        <f>IFERROR((F186*100/P42),0)</f>
        <v>0</v>
      </c>
      <c r="H186" s="72"/>
      <c r="I186" s="67">
        <f>IFERROR((H186*100/Q42),0)</f>
        <v>0</v>
      </c>
      <c r="J186" s="72"/>
      <c r="K186" s="67">
        <f>IFERROR((J186*100/R42),0)</f>
        <v>0</v>
      </c>
      <c r="L186" s="72"/>
      <c r="M186" s="71">
        <f>IFERROR((L186*100/S42),0)</f>
        <v>0</v>
      </c>
    </row>
    <row r="187" spans="1:25" ht="25.5">
      <c r="A187" s="104" t="s">
        <v>118</v>
      </c>
      <c r="B187" s="72"/>
      <c r="C187" s="67">
        <f>IFERROR((B187*100/N42),0)</f>
        <v>0</v>
      </c>
      <c r="D187" s="72"/>
      <c r="E187" s="67">
        <f>IFERROR((D187*100/O42),0)</f>
        <v>0</v>
      </c>
      <c r="F187" s="72"/>
      <c r="G187" s="67">
        <f>IFERROR((F187*100/P42),0)</f>
        <v>0</v>
      </c>
      <c r="H187" s="72"/>
      <c r="I187" s="67">
        <f>IFERROR((H187*100/Q42),0)</f>
        <v>0</v>
      </c>
      <c r="J187" s="72"/>
      <c r="K187" s="67">
        <f>IFERROR((J187*100/R42),0)</f>
        <v>0</v>
      </c>
      <c r="L187" s="72"/>
      <c r="M187" s="71">
        <f>IFERROR((L187*100/S42),0)</f>
        <v>0</v>
      </c>
    </row>
    <row r="188" spans="1:25" ht="25.5">
      <c r="A188" s="104" t="s">
        <v>119</v>
      </c>
      <c r="B188" s="72"/>
      <c r="C188" s="67">
        <f>IFERROR((B188*100/N42),0)</f>
        <v>0</v>
      </c>
      <c r="D188" s="72"/>
      <c r="E188" s="67">
        <f>IFERROR((D188*100/O42),0)</f>
        <v>0</v>
      </c>
      <c r="F188" s="72"/>
      <c r="G188" s="67">
        <f>IFERROR((F188*100/P42),0)</f>
        <v>0</v>
      </c>
      <c r="H188" s="72"/>
      <c r="I188" s="67">
        <f>IFERROR((H188*100/Q42),0)</f>
        <v>0</v>
      </c>
      <c r="J188" s="72"/>
      <c r="K188" s="67">
        <f>IFERROR((J188*100/R42),0)</f>
        <v>0</v>
      </c>
      <c r="L188" s="72"/>
      <c r="M188" s="71">
        <f>IFERROR((L188*100/S42),0)</f>
        <v>0</v>
      </c>
    </row>
    <row r="189" spans="1:25" ht="25.5">
      <c r="A189" s="87" t="s">
        <v>120</v>
      </c>
      <c r="B189" s="100"/>
      <c r="C189" s="67">
        <f>IFERROR((B189*100/(B10+H10)),0)</f>
        <v>0</v>
      </c>
      <c r="D189" s="100"/>
      <c r="E189" s="67">
        <f>IFERROR((D189*100/(C10+I10)),0)</f>
        <v>0</v>
      </c>
      <c r="F189" s="72"/>
      <c r="G189" s="67">
        <f>IFERROR((F189*100/(D10+J10)),0)</f>
        <v>0</v>
      </c>
      <c r="H189" s="100"/>
      <c r="I189" s="67">
        <f>IFERROR((H189*100/(E10+K10)),0)</f>
        <v>0</v>
      </c>
      <c r="J189" s="100"/>
      <c r="K189" s="67">
        <f>IFERROR((J189*100/(F10+L10)),0)</f>
        <v>0</v>
      </c>
      <c r="L189" s="100"/>
      <c r="M189" s="71">
        <f>IFERROR((L189*100/(G10+M10)),0)</f>
        <v>0</v>
      </c>
      <c r="N189" s="105"/>
      <c r="O189" s="105"/>
    </row>
    <row r="190" spans="1:25" ht="38.25">
      <c r="A190" s="93" t="s">
        <v>121</v>
      </c>
      <c r="B190" s="106"/>
      <c r="C190" s="107">
        <f>IFERROR((B190*100/(B10+H10)),0)</f>
        <v>0</v>
      </c>
      <c r="D190" s="106"/>
      <c r="E190" s="107">
        <f>IFERROR((D190*100/(C10+I10)),0)</f>
        <v>0</v>
      </c>
      <c r="F190" s="108"/>
      <c r="G190" s="107">
        <f>IFERROR((F190*100/(D10+J10)),0)</f>
        <v>0</v>
      </c>
      <c r="H190" s="106"/>
      <c r="I190" s="107">
        <f>IFERROR((H190*100/(E10+K10)),0)</f>
        <v>0</v>
      </c>
      <c r="J190" s="106"/>
      <c r="K190" s="107">
        <f>IFERROR((J190*100/(F10+L10)),0)</f>
        <v>0</v>
      </c>
      <c r="L190" s="106"/>
      <c r="M190" s="109">
        <f>IFERROR((L190*100/(G10+M10)),0)</f>
        <v>0</v>
      </c>
      <c r="N190" s="105"/>
      <c r="O190" s="105"/>
    </row>
    <row r="191" spans="1:25">
      <c r="A191" s="13"/>
      <c r="B191" s="13"/>
      <c r="C191" s="110"/>
      <c r="D191" s="110"/>
      <c r="E191" s="110"/>
      <c r="F191" s="110"/>
      <c r="G191" s="110"/>
      <c r="H191" s="110"/>
      <c r="I191" s="110"/>
      <c r="J191" s="110"/>
      <c r="K191" s="110"/>
      <c r="L191" s="110"/>
      <c r="M191" s="110"/>
      <c r="N191" s="110"/>
      <c r="O191" s="110"/>
      <c r="P191" s="96"/>
      <c r="Q191" s="96"/>
      <c r="R191" s="96"/>
      <c r="S191" s="96"/>
      <c r="T191" s="96"/>
      <c r="U191" s="96"/>
      <c r="V191" s="96"/>
      <c r="W191" s="96"/>
      <c r="X191" s="96"/>
      <c r="Y191" s="96"/>
    </row>
    <row r="192" spans="1:25">
      <c r="A192" s="336" t="s">
        <v>99</v>
      </c>
      <c r="B192" s="337"/>
      <c r="C192" s="337"/>
      <c r="D192" s="337"/>
      <c r="E192" s="337"/>
      <c r="F192" s="337"/>
      <c r="G192" s="337"/>
      <c r="H192" s="337"/>
      <c r="I192" s="337"/>
      <c r="J192" s="337"/>
      <c r="K192" s="337"/>
      <c r="L192" s="337"/>
      <c r="M192" s="337"/>
      <c r="N192" s="337"/>
      <c r="O192" s="337"/>
      <c r="P192" s="337"/>
      <c r="Q192" s="337"/>
      <c r="R192" s="337"/>
      <c r="S192" s="338"/>
    </row>
    <row r="193" spans="1:19">
      <c r="A193" s="289" t="s">
        <v>122</v>
      </c>
      <c r="B193" s="293">
        <v>2018</v>
      </c>
      <c r="C193" s="294"/>
      <c r="D193" s="295"/>
      <c r="E193" s="336">
        <v>2019</v>
      </c>
      <c r="F193" s="337"/>
      <c r="G193" s="337"/>
      <c r="H193" s="337"/>
      <c r="I193" s="337"/>
      <c r="J193" s="338"/>
      <c r="K193" s="293">
        <v>2020</v>
      </c>
      <c r="L193" s="294"/>
      <c r="M193" s="295"/>
      <c r="N193" s="293">
        <v>2021</v>
      </c>
      <c r="O193" s="294"/>
      <c r="P193" s="295"/>
      <c r="Q193" s="293">
        <v>2022</v>
      </c>
      <c r="R193" s="294"/>
      <c r="S193" s="295"/>
    </row>
    <row r="194" spans="1:19">
      <c r="A194" s="290"/>
      <c r="B194" s="296"/>
      <c r="C194" s="297"/>
      <c r="D194" s="298"/>
      <c r="E194" s="336" t="s">
        <v>217</v>
      </c>
      <c r="F194" s="337"/>
      <c r="G194" s="337"/>
      <c r="H194" s="337" t="s">
        <v>204</v>
      </c>
      <c r="I194" s="337"/>
      <c r="J194" s="338"/>
      <c r="K194" s="296"/>
      <c r="L194" s="297"/>
      <c r="M194" s="298"/>
      <c r="N194" s="296"/>
      <c r="O194" s="297"/>
      <c r="P194" s="298"/>
      <c r="Q194" s="296"/>
      <c r="R194" s="297"/>
      <c r="S194" s="298"/>
    </row>
    <row r="195" spans="1:19">
      <c r="A195" s="290"/>
      <c r="B195" s="111" t="s">
        <v>123</v>
      </c>
      <c r="C195" s="284" t="s">
        <v>124</v>
      </c>
      <c r="D195" s="285"/>
      <c r="E195" s="111" t="s">
        <v>123</v>
      </c>
      <c r="F195" s="284" t="s">
        <v>124</v>
      </c>
      <c r="G195" s="285"/>
      <c r="H195" s="111" t="s">
        <v>123</v>
      </c>
      <c r="I195" s="284" t="s">
        <v>124</v>
      </c>
      <c r="J195" s="285"/>
      <c r="K195" s="111" t="s">
        <v>123</v>
      </c>
      <c r="L195" s="284" t="s">
        <v>124</v>
      </c>
      <c r="M195" s="285"/>
      <c r="N195" s="111" t="s">
        <v>123</v>
      </c>
      <c r="O195" s="284" t="s">
        <v>124</v>
      </c>
      <c r="P195" s="285"/>
      <c r="Q195" s="111" t="s">
        <v>123</v>
      </c>
      <c r="R195" s="284" t="s">
        <v>124</v>
      </c>
      <c r="S195" s="285"/>
    </row>
    <row r="196" spans="1:19">
      <c r="A196" s="291"/>
      <c r="B196" s="111" t="s">
        <v>125</v>
      </c>
      <c r="C196" s="111" t="s">
        <v>125</v>
      </c>
      <c r="D196" s="111" t="s">
        <v>61</v>
      </c>
      <c r="E196" s="111" t="s">
        <v>125</v>
      </c>
      <c r="F196" s="111" t="s">
        <v>125</v>
      </c>
      <c r="G196" s="111" t="s">
        <v>61</v>
      </c>
      <c r="H196" s="111" t="s">
        <v>125</v>
      </c>
      <c r="I196" s="111" t="s">
        <v>125</v>
      </c>
      <c r="J196" s="111" t="s">
        <v>61</v>
      </c>
      <c r="K196" s="111" t="s">
        <v>125</v>
      </c>
      <c r="L196" s="111" t="s">
        <v>125</v>
      </c>
      <c r="M196" s="111" t="s">
        <v>61</v>
      </c>
      <c r="N196" s="111" t="s">
        <v>125</v>
      </c>
      <c r="O196" s="111" t="s">
        <v>125</v>
      </c>
      <c r="P196" s="111" t="s">
        <v>61</v>
      </c>
      <c r="Q196" s="111" t="s">
        <v>125</v>
      </c>
      <c r="R196" s="111" t="s">
        <v>125</v>
      </c>
      <c r="S196" s="111" t="s">
        <v>61</v>
      </c>
    </row>
    <row r="197" spans="1:19" s="114" customFormat="1" ht="25.5">
      <c r="A197" s="205" t="s">
        <v>200</v>
      </c>
      <c r="B197" s="112"/>
      <c r="C197" s="113"/>
      <c r="D197" s="83">
        <f t="shared" ref="D197:D212" si="36">IFERROR((C197*100/B197),0)</f>
        <v>0</v>
      </c>
      <c r="E197" s="112"/>
      <c r="F197" s="113"/>
      <c r="G197" s="83">
        <f t="shared" ref="G197:G212" si="37">IFERROR((F197*100/E197),0)</f>
        <v>0</v>
      </c>
      <c r="H197" s="112"/>
      <c r="I197" s="113"/>
      <c r="J197" s="83">
        <f t="shared" ref="J197:J212" si="38">IFERROR((I197*100/H197),0)</f>
        <v>0</v>
      </c>
      <c r="K197" s="112"/>
      <c r="L197" s="98"/>
      <c r="M197" s="83">
        <f t="shared" ref="M197:M212" si="39">IFERROR((L197*100/K197),0)</f>
        <v>0</v>
      </c>
      <c r="N197" s="112"/>
      <c r="O197" s="98"/>
      <c r="P197" s="83">
        <f t="shared" ref="P197:P212" si="40">IFERROR((O197*100/N197),0)</f>
        <v>0</v>
      </c>
      <c r="Q197" s="112"/>
      <c r="R197" s="98"/>
      <c r="S197" s="68">
        <f t="shared" ref="S197:S212" si="41">IFERROR((R197*100/Q197),0)</f>
        <v>0</v>
      </c>
    </row>
    <row r="198" spans="1:19" s="114" customFormat="1" ht="25.5">
      <c r="A198" s="87" t="s">
        <v>201</v>
      </c>
      <c r="B198" s="115"/>
      <c r="C198" s="116"/>
      <c r="D198" s="67">
        <f t="shared" si="36"/>
        <v>0</v>
      </c>
      <c r="E198" s="115"/>
      <c r="F198" s="116"/>
      <c r="G198" s="67">
        <f t="shared" si="37"/>
        <v>0</v>
      </c>
      <c r="H198" s="115"/>
      <c r="I198" s="116"/>
      <c r="J198" s="67">
        <f t="shared" si="38"/>
        <v>0</v>
      </c>
      <c r="K198" s="115"/>
      <c r="L198" s="100"/>
      <c r="M198" s="67">
        <f t="shared" si="39"/>
        <v>0</v>
      </c>
      <c r="N198" s="115"/>
      <c r="O198" s="100"/>
      <c r="P198" s="67">
        <f t="shared" si="40"/>
        <v>0</v>
      </c>
      <c r="Q198" s="115"/>
      <c r="R198" s="100"/>
      <c r="S198" s="71">
        <f t="shared" si="41"/>
        <v>0</v>
      </c>
    </row>
    <row r="199" spans="1:19" ht="25.5">
      <c r="A199" s="89" t="s">
        <v>223</v>
      </c>
      <c r="B199" s="115"/>
      <c r="C199" s="117"/>
      <c r="D199" s="67">
        <f t="shared" si="36"/>
        <v>0</v>
      </c>
      <c r="E199" s="115"/>
      <c r="F199" s="116"/>
      <c r="G199" s="67">
        <f t="shared" si="37"/>
        <v>0</v>
      </c>
      <c r="H199" s="115"/>
      <c r="I199" s="116"/>
      <c r="J199" s="67">
        <f t="shared" si="38"/>
        <v>0</v>
      </c>
      <c r="K199" s="115"/>
      <c r="L199" s="116"/>
      <c r="M199" s="67">
        <f t="shared" si="39"/>
        <v>0</v>
      </c>
      <c r="N199" s="115"/>
      <c r="O199" s="116"/>
      <c r="P199" s="67">
        <f t="shared" si="40"/>
        <v>0</v>
      </c>
      <c r="Q199" s="115"/>
      <c r="R199" s="116"/>
      <c r="S199" s="71">
        <f t="shared" si="41"/>
        <v>0</v>
      </c>
    </row>
    <row r="200" spans="1:19" ht="25.5">
      <c r="A200" s="89" t="s">
        <v>224</v>
      </c>
      <c r="B200" s="115"/>
      <c r="C200" s="118"/>
      <c r="D200" s="67">
        <f t="shared" si="36"/>
        <v>0</v>
      </c>
      <c r="E200" s="115"/>
      <c r="F200" s="116"/>
      <c r="G200" s="67">
        <f t="shared" si="37"/>
        <v>0</v>
      </c>
      <c r="H200" s="115"/>
      <c r="I200" s="116"/>
      <c r="J200" s="67">
        <f t="shared" si="38"/>
        <v>0</v>
      </c>
      <c r="K200" s="115"/>
      <c r="L200" s="116"/>
      <c r="M200" s="67">
        <f t="shared" si="39"/>
        <v>0</v>
      </c>
      <c r="N200" s="115"/>
      <c r="O200" s="116"/>
      <c r="P200" s="67">
        <f t="shared" si="40"/>
        <v>0</v>
      </c>
      <c r="Q200" s="115"/>
      <c r="R200" s="116"/>
      <c r="S200" s="71">
        <f t="shared" si="41"/>
        <v>0</v>
      </c>
    </row>
    <row r="201" spans="1:19" ht="25.5">
      <c r="A201" s="89" t="s">
        <v>126</v>
      </c>
      <c r="B201" s="119">
        <f>IFERROR((C199+C200),0)</f>
        <v>0</v>
      </c>
      <c r="C201" s="211"/>
      <c r="D201" s="67">
        <f t="shared" si="36"/>
        <v>0</v>
      </c>
      <c r="E201" s="119">
        <f>IFERROR((F199+F200),0)</f>
        <v>0</v>
      </c>
      <c r="F201" s="212"/>
      <c r="G201" s="67">
        <f t="shared" si="37"/>
        <v>0</v>
      </c>
      <c r="H201" s="119">
        <f>IFERROR((I199+I200),0)</f>
        <v>0</v>
      </c>
      <c r="I201" s="212"/>
      <c r="J201" s="67">
        <f t="shared" si="38"/>
        <v>0</v>
      </c>
      <c r="K201" s="119">
        <f>IFERROR((L199+L200),0)</f>
        <v>0</v>
      </c>
      <c r="L201" s="212"/>
      <c r="M201" s="67">
        <f t="shared" si="39"/>
        <v>0</v>
      </c>
      <c r="N201" s="119">
        <f>IFERROR((O199+O200),0)</f>
        <v>0</v>
      </c>
      <c r="O201" s="212"/>
      <c r="P201" s="67">
        <f t="shared" si="40"/>
        <v>0</v>
      </c>
      <c r="Q201" s="119">
        <f>IFERROR((R199+R200),0)</f>
        <v>0</v>
      </c>
      <c r="R201" s="212"/>
      <c r="S201" s="71">
        <f t="shared" si="41"/>
        <v>0</v>
      </c>
    </row>
    <row r="202" spans="1:19" ht="25.5">
      <c r="A202" s="87" t="s">
        <v>222</v>
      </c>
      <c r="B202" s="119">
        <f>IFERROR((C199),0)</f>
        <v>0</v>
      </c>
      <c r="C202" s="212"/>
      <c r="D202" s="67">
        <f t="shared" si="36"/>
        <v>0</v>
      </c>
      <c r="E202" s="119">
        <f>IFERROR((F200),0)</f>
        <v>0</v>
      </c>
      <c r="F202" s="212"/>
      <c r="G202" s="67">
        <f t="shared" si="37"/>
        <v>0</v>
      </c>
      <c r="H202" s="119">
        <f>IFERROR((I200),0)</f>
        <v>0</v>
      </c>
      <c r="I202" s="212"/>
      <c r="J202" s="67">
        <f t="shared" si="38"/>
        <v>0</v>
      </c>
      <c r="K202" s="119">
        <f>IFERROR((L200),0)</f>
        <v>0</v>
      </c>
      <c r="L202" s="212"/>
      <c r="M202" s="67">
        <f t="shared" si="39"/>
        <v>0</v>
      </c>
      <c r="N202" s="119">
        <f>IFERROR((O200),0)</f>
        <v>0</v>
      </c>
      <c r="O202" s="212"/>
      <c r="P202" s="67">
        <f t="shared" si="40"/>
        <v>0</v>
      </c>
      <c r="Q202" s="119">
        <f>IFERROR((R200),0)</f>
        <v>0</v>
      </c>
      <c r="R202" s="212"/>
      <c r="S202" s="71">
        <f t="shared" si="41"/>
        <v>0</v>
      </c>
    </row>
    <row r="203" spans="1:19" ht="25.5">
      <c r="A203" s="87" t="s">
        <v>221</v>
      </c>
      <c r="B203" s="119">
        <f>IFERROR((C200),0)</f>
        <v>0</v>
      </c>
      <c r="C203" s="212"/>
      <c r="D203" s="67">
        <f t="shared" si="36"/>
        <v>0</v>
      </c>
      <c r="E203" s="119">
        <f>IFERROR((F199),0)</f>
        <v>0</v>
      </c>
      <c r="F203" s="212"/>
      <c r="G203" s="67">
        <f t="shared" si="37"/>
        <v>0</v>
      </c>
      <c r="H203" s="119">
        <f>IFERROR((I199),0)</f>
        <v>0</v>
      </c>
      <c r="I203" s="212"/>
      <c r="J203" s="67">
        <f t="shared" si="38"/>
        <v>0</v>
      </c>
      <c r="K203" s="119">
        <f>IFERROR((L199),0)</f>
        <v>0</v>
      </c>
      <c r="L203" s="212"/>
      <c r="M203" s="67">
        <f t="shared" si="39"/>
        <v>0</v>
      </c>
      <c r="N203" s="119">
        <f>IFERROR((O199),0)</f>
        <v>0</v>
      </c>
      <c r="O203" s="212"/>
      <c r="P203" s="67">
        <f t="shared" si="40"/>
        <v>0</v>
      </c>
      <c r="Q203" s="119">
        <f>IFERROR((R199),0)</f>
        <v>0</v>
      </c>
      <c r="R203" s="212"/>
      <c r="S203" s="71">
        <f t="shared" si="41"/>
        <v>0</v>
      </c>
    </row>
    <row r="204" spans="1:19" ht="25.5">
      <c r="A204" s="89" t="s">
        <v>127</v>
      </c>
      <c r="B204" s="119">
        <f>IFERROR((C202+C203),0)</f>
        <v>0</v>
      </c>
      <c r="C204" s="212"/>
      <c r="D204" s="67">
        <f t="shared" si="36"/>
        <v>0</v>
      </c>
      <c r="E204" s="119">
        <f>IFERROR((F202+F203),0)</f>
        <v>0</v>
      </c>
      <c r="F204" s="212"/>
      <c r="G204" s="67">
        <f t="shared" si="37"/>
        <v>0</v>
      </c>
      <c r="H204" s="119">
        <f>IFERROR((I202+I203),0)</f>
        <v>0</v>
      </c>
      <c r="I204" s="212"/>
      <c r="J204" s="67">
        <f t="shared" si="38"/>
        <v>0</v>
      </c>
      <c r="K204" s="119">
        <f>IFERROR((L202+L203),0)</f>
        <v>0</v>
      </c>
      <c r="L204" s="212"/>
      <c r="M204" s="67">
        <f t="shared" si="39"/>
        <v>0</v>
      </c>
      <c r="N204" s="119">
        <f>IFERROR((O202+O203),0)</f>
        <v>0</v>
      </c>
      <c r="O204" s="212"/>
      <c r="P204" s="67">
        <f t="shared" si="40"/>
        <v>0</v>
      </c>
      <c r="Q204" s="119">
        <f>IFERROR((R202+R203),0)</f>
        <v>0</v>
      </c>
      <c r="R204" s="212"/>
      <c r="S204" s="71">
        <f t="shared" si="41"/>
        <v>0</v>
      </c>
    </row>
    <row r="205" spans="1:19" ht="25.5">
      <c r="A205" s="69" t="s">
        <v>202</v>
      </c>
      <c r="B205" s="115"/>
      <c r="C205" s="116"/>
      <c r="D205" s="67">
        <f t="shared" si="36"/>
        <v>0</v>
      </c>
      <c r="E205" s="115"/>
      <c r="F205" s="116"/>
      <c r="G205" s="67">
        <f t="shared" si="37"/>
        <v>0</v>
      </c>
      <c r="H205" s="115"/>
      <c r="I205" s="116"/>
      <c r="J205" s="67">
        <f t="shared" si="38"/>
        <v>0</v>
      </c>
      <c r="K205" s="115"/>
      <c r="L205" s="100"/>
      <c r="M205" s="67">
        <f t="shared" si="39"/>
        <v>0</v>
      </c>
      <c r="N205" s="115"/>
      <c r="O205" s="100"/>
      <c r="P205" s="67">
        <f t="shared" si="40"/>
        <v>0</v>
      </c>
      <c r="Q205" s="115"/>
      <c r="R205" s="100"/>
      <c r="S205" s="71">
        <f t="shared" si="41"/>
        <v>0</v>
      </c>
    </row>
    <row r="206" spans="1:19" ht="25.5">
      <c r="A206" s="69" t="s">
        <v>203</v>
      </c>
      <c r="B206" s="115"/>
      <c r="C206" s="116"/>
      <c r="D206" s="67">
        <f t="shared" si="36"/>
        <v>0</v>
      </c>
      <c r="E206" s="115"/>
      <c r="F206" s="116"/>
      <c r="G206" s="67">
        <f t="shared" si="37"/>
        <v>0</v>
      </c>
      <c r="H206" s="115"/>
      <c r="I206" s="116"/>
      <c r="J206" s="67">
        <f t="shared" si="38"/>
        <v>0</v>
      </c>
      <c r="K206" s="115"/>
      <c r="L206" s="100"/>
      <c r="M206" s="67">
        <f t="shared" si="39"/>
        <v>0</v>
      </c>
      <c r="N206" s="115"/>
      <c r="O206" s="100"/>
      <c r="P206" s="67">
        <f t="shared" si="40"/>
        <v>0</v>
      </c>
      <c r="Q206" s="115"/>
      <c r="R206" s="100"/>
      <c r="S206" s="71">
        <f t="shared" si="41"/>
        <v>0</v>
      </c>
    </row>
    <row r="207" spans="1:19" ht="25.5">
      <c r="A207" s="89" t="s">
        <v>225</v>
      </c>
      <c r="B207" s="115"/>
      <c r="C207" s="116"/>
      <c r="D207" s="67">
        <f t="shared" si="36"/>
        <v>0</v>
      </c>
      <c r="E207" s="115"/>
      <c r="F207" s="100"/>
      <c r="G207" s="67">
        <f t="shared" si="37"/>
        <v>0</v>
      </c>
      <c r="H207" s="115"/>
      <c r="I207" s="100"/>
      <c r="J207" s="67">
        <f t="shared" si="38"/>
        <v>0</v>
      </c>
      <c r="K207" s="115"/>
      <c r="L207" s="100"/>
      <c r="M207" s="67">
        <f t="shared" si="39"/>
        <v>0</v>
      </c>
      <c r="N207" s="115"/>
      <c r="O207" s="100"/>
      <c r="P207" s="67">
        <f t="shared" si="40"/>
        <v>0</v>
      </c>
      <c r="Q207" s="115"/>
      <c r="R207" s="100"/>
      <c r="S207" s="71">
        <f t="shared" si="41"/>
        <v>0</v>
      </c>
    </row>
    <row r="208" spans="1:19" ht="25.5">
      <c r="A208" s="89" t="s">
        <v>226</v>
      </c>
      <c r="B208" s="115"/>
      <c r="C208" s="116"/>
      <c r="D208" s="67">
        <f t="shared" si="36"/>
        <v>0</v>
      </c>
      <c r="E208" s="115"/>
      <c r="F208" s="100"/>
      <c r="G208" s="67">
        <f t="shared" si="37"/>
        <v>0</v>
      </c>
      <c r="H208" s="115"/>
      <c r="I208" s="100"/>
      <c r="J208" s="67">
        <f t="shared" si="38"/>
        <v>0</v>
      </c>
      <c r="K208" s="115"/>
      <c r="L208" s="100"/>
      <c r="M208" s="67">
        <f t="shared" si="39"/>
        <v>0</v>
      </c>
      <c r="N208" s="115"/>
      <c r="O208" s="100"/>
      <c r="P208" s="67">
        <f t="shared" si="40"/>
        <v>0</v>
      </c>
      <c r="Q208" s="115"/>
      <c r="R208" s="100"/>
      <c r="S208" s="71">
        <f t="shared" si="41"/>
        <v>0</v>
      </c>
    </row>
    <row r="209" spans="1:25" ht="25.5">
      <c r="A209" s="87" t="s">
        <v>128</v>
      </c>
      <c r="B209" s="119">
        <f>IFERROR((C207+C208),0)</f>
        <v>0</v>
      </c>
      <c r="C209" s="100"/>
      <c r="D209" s="67">
        <f t="shared" si="36"/>
        <v>0</v>
      </c>
      <c r="E209" s="119">
        <f>IFERROR((F207+F208),0)</f>
        <v>0</v>
      </c>
      <c r="F209" s="100"/>
      <c r="G209" s="67">
        <f t="shared" si="37"/>
        <v>0</v>
      </c>
      <c r="H209" s="119">
        <f>IFERROR((I207+I208),0)</f>
        <v>0</v>
      </c>
      <c r="I209" s="100"/>
      <c r="J209" s="67">
        <f t="shared" si="38"/>
        <v>0</v>
      </c>
      <c r="K209" s="119">
        <f>IFERROR((L207+L208),0)</f>
        <v>0</v>
      </c>
      <c r="L209" s="100"/>
      <c r="M209" s="67">
        <f t="shared" si="39"/>
        <v>0</v>
      </c>
      <c r="N209" s="119">
        <f>IFERROR((O207+O208),0)</f>
        <v>0</v>
      </c>
      <c r="O209" s="100"/>
      <c r="P209" s="67">
        <f t="shared" si="40"/>
        <v>0</v>
      </c>
      <c r="Q209" s="119">
        <f>IFERROR((R207+R208),0)</f>
        <v>0</v>
      </c>
      <c r="R209" s="100"/>
      <c r="S209" s="71">
        <f t="shared" si="41"/>
        <v>0</v>
      </c>
    </row>
    <row r="210" spans="1:25" ht="25.5">
      <c r="A210" s="87" t="s">
        <v>227</v>
      </c>
      <c r="B210" s="119">
        <f>IFERROR((C207),0)</f>
        <v>0</v>
      </c>
      <c r="C210" s="100"/>
      <c r="D210" s="67">
        <f t="shared" si="36"/>
        <v>0</v>
      </c>
      <c r="E210" s="119">
        <f>IFERROR((F207),0)</f>
        <v>0</v>
      </c>
      <c r="F210" s="100"/>
      <c r="G210" s="67">
        <f t="shared" si="37"/>
        <v>0</v>
      </c>
      <c r="H210" s="119">
        <f>IFERROR((I207),0)</f>
        <v>0</v>
      </c>
      <c r="I210" s="100"/>
      <c r="J210" s="67">
        <f t="shared" si="38"/>
        <v>0</v>
      </c>
      <c r="K210" s="119">
        <f>IFERROR((L207),0)</f>
        <v>0</v>
      </c>
      <c r="L210" s="100"/>
      <c r="M210" s="67">
        <f t="shared" si="39"/>
        <v>0</v>
      </c>
      <c r="N210" s="119">
        <f>IFERROR((O207),0)</f>
        <v>0</v>
      </c>
      <c r="O210" s="100"/>
      <c r="P210" s="67">
        <f t="shared" si="40"/>
        <v>0</v>
      </c>
      <c r="Q210" s="119">
        <f>IFERROR((R207),0)</f>
        <v>0</v>
      </c>
      <c r="R210" s="100"/>
      <c r="S210" s="71">
        <f t="shared" si="41"/>
        <v>0</v>
      </c>
    </row>
    <row r="211" spans="1:25" ht="25.5">
      <c r="A211" s="87" t="s">
        <v>228</v>
      </c>
      <c r="B211" s="119">
        <f>IFERROR((C208),0)</f>
        <v>0</v>
      </c>
      <c r="C211" s="100"/>
      <c r="D211" s="67">
        <f t="shared" si="36"/>
        <v>0</v>
      </c>
      <c r="E211" s="119">
        <f>IFERROR((F208),0)</f>
        <v>0</v>
      </c>
      <c r="F211" s="100"/>
      <c r="G211" s="67">
        <f t="shared" si="37"/>
        <v>0</v>
      </c>
      <c r="H211" s="119">
        <f>IFERROR((I208),0)</f>
        <v>0</v>
      </c>
      <c r="I211" s="100"/>
      <c r="J211" s="67">
        <f t="shared" si="38"/>
        <v>0</v>
      </c>
      <c r="K211" s="119">
        <f>IFERROR((L208),0)</f>
        <v>0</v>
      </c>
      <c r="L211" s="100"/>
      <c r="M211" s="67">
        <f t="shared" si="39"/>
        <v>0</v>
      </c>
      <c r="N211" s="119">
        <f>IFERROR((O208),0)</f>
        <v>0</v>
      </c>
      <c r="O211" s="100"/>
      <c r="P211" s="67">
        <f t="shared" si="40"/>
        <v>0</v>
      </c>
      <c r="Q211" s="119">
        <f>IFERROR((R208),0)</f>
        <v>0</v>
      </c>
      <c r="R211" s="100"/>
      <c r="S211" s="71">
        <f t="shared" si="41"/>
        <v>0</v>
      </c>
    </row>
    <row r="212" spans="1:25" ht="25.5">
      <c r="A212" s="87" t="s">
        <v>129</v>
      </c>
      <c r="B212" s="119">
        <f>IFERROR((C210+C211),0)</f>
        <v>0</v>
      </c>
      <c r="C212" s="100"/>
      <c r="D212" s="67">
        <f t="shared" si="36"/>
        <v>0</v>
      </c>
      <c r="E212" s="119">
        <f>IFERROR((F210+F211),0)</f>
        <v>0</v>
      </c>
      <c r="F212" s="100"/>
      <c r="G212" s="67">
        <f t="shared" si="37"/>
        <v>0</v>
      </c>
      <c r="H212" s="119">
        <f>IFERROR((I210+I211),0)</f>
        <v>0</v>
      </c>
      <c r="I212" s="100"/>
      <c r="J212" s="67">
        <f t="shared" si="38"/>
        <v>0</v>
      </c>
      <c r="K212" s="119">
        <f>IFERROR((L210+L211),0)</f>
        <v>0</v>
      </c>
      <c r="L212" s="100"/>
      <c r="M212" s="67">
        <f t="shared" si="39"/>
        <v>0</v>
      </c>
      <c r="N212" s="119">
        <f>IFERROR((O210+O211),0)</f>
        <v>0</v>
      </c>
      <c r="O212" s="100"/>
      <c r="P212" s="67">
        <f t="shared" si="40"/>
        <v>0</v>
      </c>
      <c r="Q212" s="119">
        <f>IFERROR((R210+R211),0)</f>
        <v>0</v>
      </c>
      <c r="R212" s="100"/>
      <c r="S212" s="71">
        <f t="shared" si="41"/>
        <v>0</v>
      </c>
    </row>
    <row r="213" spans="1:25">
      <c r="A213" s="47" t="s">
        <v>130</v>
      </c>
      <c r="B213" s="100"/>
      <c r="C213" s="100"/>
      <c r="D213" s="67">
        <f t="shared" ref="D213:D215" si="42">IFERROR((C213*100/B213),0)</f>
        <v>0</v>
      </c>
      <c r="E213" s="120"/>
      <c r="F213" s="100"/>
      <c r="G213" s="67">
        <f t="shared" ref="G213:G215" si="43">IFERROR((F213*100/E213),0)</f>
        <v>0</v>
      </c>
      <c r="H213" s="120"/>
      <c r="I213" s="100"/>
      <c r="J213" s="67">
        <f t="shared" ref="J213:J215" si="44">IFERROR((I213*100/H213),0)</f>
        <v>0</v>
      </c>
      <c r="K213" s="100"/>
      <c r="L213" s="100"/>
      <c r="M213" s="67">
        <f t="shared" ref="M213:M215" si="45">IFERROR((L213*100/K213),0)</f>
        <v>0</v>
      </c>
      <c r="N213" s="100"/>
      <c r="O213" s="100"/>
      <c r="P213" s="67">
        <f t="shared" ref="P213:P215" si="46">IFERROR((O213*100/N213),0)</f>
        <v>0</v>
      </c>
      <c r="Q213" s="100"/>
      <c r="R213" s="100"/>
      <c r="S213" s="71">
        <f t="shared" ref="S213:S215" si="47">IFERROR((R213*100/Q213),0)</f>
        <v>0</v>
      </c>
    </row>
    <row r="214" spans="1:25" ht="25.5">
      <c r="A214" s="87" t="s">
        <v>131</v>
      </c>
      <c r="B214" s="100"/>
      <c r="C214" s="100"/>
      <c r="D214" s="67">
        <f t="shared" si="42"/>
        <v>0</v>
      </c>
      <c r="E214" s="120"/>
      <c r="F214" s="100"/>
      <c r="G214" s="67">
        <f t="shared" si="43"/>
        <v>0</v>
      </c>
      <c r="H214" s="120"/>
      <c r="I214" s="100"/>
      <c r="J214" s="67">
        <f t="shared" si="44"/>
        <v>0</v>
      </c>
      <c r="K214" s="100"/>
      <c r="L214" s="100"/>
      <c r="M214" s="67">
        <f t="shared" si="45"/>
        <v>0</v>
      </c>
      <c r="N214" s="100"/>
      <c r="O214" s="100"/>
      <c r="P214" s="67">
        <f t="shared" si="46"/>
        <v>0</v>
      </c>
      <c r="Q214" s="100"/>
      <c r="R214" s="100"/>
      <c r="S214" s="71">
        <f t="shared" si="47"/>
        <v>0</v>
      </c>
    </row>
    <row r="215" spans="1:25" ht="25.5">
      <c r="A215" s="206" t="s">
        <v>132</v>
      </c>
      <c r="B215" s="106"/>
      <c r="C215" s="106"/>
      <c r="D215" s="67">
        <f t="shared" si="42"/>
        <v>0</v>
      </c>
      <c r="E215" s="121"/>
      <c r="F215" s="106"/>
      <c r="G215" s="107">
        <f t="shared" si="43"/>
        <v>0</v>
      </c>
      <c r="H215" s="121"/>
      <c r="I215" s="106"/>
      <c r="J215" s="107">
        <f t="shared" si="44"/>
        <v>0</v>
      </c>
      <c r="K215" s="106"/>
      <c r="L215" s="106"/>
      <c r="M215" s="107">
        <f t="shared" si="45"/>
        <v>0</v>
      </c>
      <c r="N215" s="106"/>
      <c r="O215" s="106"/>
      <c r="P215" s="107">
        <f t="shared" si="46"/>
        <v>0</v>
      </c>
      <c r="Q215" s="106"/>
      <c r="R215" s="106"/>
      <c r="S215" s="109">
        <f t="shared" si="47"/>
        <v>0</v>
      </c>
    </row>
    <row r="216" spans="1:25" ht="33" customHeight="1">
      <c r="A216" s="339" t="s">
        <v>133</v>
      </c>
      <c r="B216" s="339"/>
      <c r="C216" s="339"/>
      <c r="D216" s="339"/>
      <c r="E216" s="339"/>
      <c r="F216" s="339"/>
      <c r="G216" s="339"/>
      <c r="H216" s="339"/>
      <c r="I216" s="339"/>
      <c r="J216" s="339"/>
      <c r="K216" s="339"/>
      <c r="L216" s="339"/>
      <c r="M216" s="339"/>
      <c r="N216" s="339"/>
      <c r="O216" s="339"/>
      <c r="P216" s="339"/>
      <c r="Q216" s="339"/>
      <c r="R216" s="339"/>
      <c r="S216" s="339"/>
      <c r="T216" s="213"/>
      <c r="U216" s="213"/>
      <c r="V216" s="213"/>
      <c r="W216" s="213"/>
      <c r="X216" s="213"/>
      <c r="Y216" s="213"/>
    </row>
    <row r="217" spans="1:25">
      <c r="A217" s="340" t="s">
        <v>134</v>
      </c>
      <c r="B217" s="340"/>
      <c r="C217" s="340"/>
      <c r="D217" s="340"/>
      <c r="E217" s="340"/>
      <c r="F217" s="340"/>
      <c r="G217" s="340"/>
      <c r="H217" s="340"/>
      <c r="I217" s="340"/>
      <c r="J217" s="340"/>
      <c r="K217" s="340"/>
      <c r="L217" s="340"/>
      <c r="M217" s="340"/>
      <c r="N217" s="340"/>
      <c r="O217" s="340"/>
      <c r="P217" s="340"/>
      <c r="Q217" s="340"/>
      <c r="R217" s="340"/>
      <c r="S217" s="340"/>
      <c r="T217" s="32"/>
      <c r="U217" s="32"/>
      <c r="V217" s="32"/>
      <c r="W217" s="32"/>
      <c r="X217" s="32"/>
      <c r="Y217" s="32"/>
    </row>
    <row r="218" spans="1:25" ht="18" customHeight="1">
      <c r="A218" s="339" t="s">
        <v>135</v>
      </c>
      <c r="B218" s="339"/>
      <c r="C218" s="339"/>
      <c r="D218" s="339"/>
      <c r="E218" s="339"/>
      <c r="F218" s="339"/>
      <c r="G218" s="339"/>
      <c r="H218" s="339"/>
      <c r="I218" s="339"/>
      <c r="J218" s="339"/>
      <c r="K218" s="339"/>
      <c r="L218" s="339"/>
      <c r="M218" s="339"/>
      <c r="N218" s="339"/>
      <c r="O218" s="339"/>
      <c r="P218" s="339"/>
      <c r="Q218" s="339"/>
      <c r="R218" s="339"/>
      <c r="S218" s="339"/>
      <c r="T218" s="213"/>
      <c r="U218" s="213"/>
      <c r="V218" s="213"/>
      <c r="W218" s="213"/>
      <c r="X218" s="213"/>
      <c r="Y218" s="213"/>
    </row>
    <row r="219" spans="1:25">
      <c r="A219" s="341" t="s">
        <v>214</v>
      </c>
      <c r="B219" s="341"/>
      <c r="C219" s="341"/>
      <c r="D219" s="341"/>
      <c r="E219" s="341"/>
      <c r="F219" s="341"/>
      <c r="G219" s="341"/>
      <c r="H219" s="341"/>
      <c r="I219" s="341"/>
      <c r="J219" s="341"/>
      <c r="K219" s="341"/>
      <c r="L219" s="341"/>
      <c r="M219" s="341"/>
      <c r="N219" s="341"/>
      <c r="O219" s="341"/>
      <c r="P219" s="341"/>
      <c r="Q219" s="341"/>
      <c r="R219" s="341"/>
      <c r="S219" s="341"/>
      <c r="T219" s="214"/>
      <c r="U219" s="214"/>
      <c r="V219" s="214"/>
      <c r="W219" s="214"/>
      <c r="X219" s="214"/>
      <c r="Y219" s="214"/>
    </row>
    <row r="220" spans="1:25" ht="18" customHeight="1">
      <c r="A220" s="341" t="s">
        <v>215</v>
      </c>
      <c r="B220" s="341"/>
      <c r="C220" s="341"/>
      <c r="D220" s="341"/>
      <c r="E220" s="341"/>
      <c r="F220" s="341"/>
      <c r="G220" s="341"/>
      <c r="H220" s="341"/>
      <c r="I220" s="341"/>
      <c r="J220" s="341"/>
      <c r="K220" s="341"/>
      <c r="L220" s="341"/>
      <c r="M220" s="341"/>
      <c r="N220" s="341"/>
      <c r="O220" s="341"/>
      <c r="P220" s="341"/>
      <c r="Q220" s="341"/>
      <c r="R220" s="341"/>
      <c r="S220" s="341"/>
      <c r="T220" s="214"/>
      <c r="U220" s="214"/>
      <c r="V220" s="214"/>
      <c r="W220" s="214"/>
      <c r="X220" s="214"/>
      <c r="Y220" s="214"/>
    </row>
    <row r="221" spans="1:25">
      <c r="A221" s="122"/>
      <c r="B221" s="122"/>
      <c r="C221" s="122"/>
      <c r="D221" s="122"/>
      <c r="E221" s="122"/>
      <c r="F221" s="122"/>
      <c r="G221" s="122"/>
      <c r="H221" s="122"/>
      <c r="I221" s="122"/>
      <c r="J221" s="122"/>
      <c r="K221" s="122"/>
      <c r="L221" s="122"/>
      <c r="M221" s="122"/>
      <c r="N221" s="122"/>
      <c r="O221" s="122"/>
      <c r="P221" s="122"/>
      <c r="Q221" s="122"/>
      <c r="R221" s="122"/>
      <c r="S221" s="122"/>
      <c r="T221" s="122"/>
      <c r="U221" s="122"/>
      <c r="V221" s="122"/>
      <c r="W221" s="122"/>
      <c r="X221" s="122"/>
      <c r="Y221" s="122"/>
    </row>
    <row r="222" spans="1:25" ht="15">
      <c r="A222" s="286" t="s">
        <v>136</v>
      </c>
      <c r="B222" s="287"/>
      <c r="C222" s="287"/>
      <c r="D222" s="287"/>
      <c r="E222" s="287"/>
      <c r="F222" s="287"/>
      <c r="G222" s="287"/>
      <c r="H222" s="287"/>
      <c r="I222" s="287"/>
      <c r="J222" s="287"/>
      <c r="K222" s="287"/>
      <c r="L222" s="287"/>
      <c r="M222" s="288"/>
    </row>
    <row r="223" spans="1:25">
      <c r="A223" s="259" t="s">
        <v>59</v>
      </c>
      <c r="B223" s="258">
        <v>2018</v>
      </c>
      <c r="C223" s="258"/>
      <c r="D223" s="231">
        <v>2019</v>
      </c>
      <c r="E223" s="254"/>
      <c r="F223" s="254"/>
      <c r="G223" s="232"/>
      <c r="H223" s="258">
        <v>2020</v>
      </c>
      <c r="I223" s="258"/>
      <c r="J223" s="258">
        <v>2021</v>
      </c>
      <c r="K223" s="258"/>
      <c r="L223" s="258">
        <v>2022</v>
      </c>
      <c r="M223" s="258"/>
    </row>
    <row r="224" spans="1:25">
      <c r="A224" s="325"/>
      <c r="B224" s="258"/>
      <c r="C224" s="258"/>
      <c r="D224" s="258" t="s">
        <v>217</v>
      </c>
      <c r="E224" s="258"/>
      <c r="F224" s="258" t="s">
        <v>204</v>
      </c>
      <c r="G224" s="258"/>
      <c r="H224" s="258"/>
      <c r="I224" s="258"/>
      <c r="J224" s="258"/>
      <c r="K224" s="258"/>
      <c r="L224" s="258"/>
      <c r="M224" s="258"/>
    </row>
    <row r="225" spans="1:17">
      <c r="A225" s="325"/>
      <c r="B225" s="207" t="s">
        <v>82</v>
      </c>
      <c r="C225" s="207" t="s">
        <v>61</v>
      </c>
      <c r="D225" s="207" t="s">
        <v>82</v>
      </c>
      <c r="E225" s="207" t="s">
        <v>61</v>
      </c>
      <c r="F225" s="207" t="s">
        <v>82</v>
      </c>
      <c r="G225" s="207" t="s">
        <v>61</v>
      </c>
      <c r="H225" s="207" t="s">
        <v>82</v>
      </c>
      <c r="I225" s="207" t="s">
        <v>61</v>
      </c>
      <c r="J225" s="207" t="s">
        <v>82</v>
      </c>
      <c r="K225" s="207" t="s">
        <v>61</v>
      </c>
      <c r="L225" s="207" t="s">
        <v>82</v>
      </c>
      <c r="M225" s="207" t="s">
        <v>61</v>
      </c>
    </row>
    <row r="226" spans="1:17">
      <c r="A226" s="123" t="s">
        <v>137</v>
      </c>
      <c r="B226" s="264"/>
      <c r="C226" s="264"/>
      <c r="D226" s="264"/>
      <c r="E226" s="264"/>
      <c r="F226" s="264"/>
      <c r="G226" s="264"/>
      <c r="H226" s="264"/>
      <c r="I226" s="264"/>
      <c r="J226" s="264"/>
      <c r="K226" s="264"/>
      <c r="L226" s="264"/>
      <c r="M226" s="299"/>
    </row>
    <row r="227" spans="1:17" ht="25.5">
      <c r="A227" s="124" t="s">
        <v>138</v>
      </c>
      <c r="B227" s="70"/>
      <c r="C227" s="67">
        <f>IFERROR((B227*100/(B227+B228+B229)),0)</f>
        <v>0</v>
      </c>
      <c r="D227" s="70"/>
      <c r="E227" s="67">
        <f>IFERROR((D227*100/(D227+D228+D229)),0)</f>
        <v>0</v>
      </c>
      <c r="F227" s="70"/>
      <c r="G227" s="67">
        <f>IFERROR((F227*100/(F227+F228+F229)),0)</f>
        <v>0</v>
      </c>
      <c r="H227" s="70"/>
      <c r="I227" s="67">
        <f>IFERROR((H227*100/(H227+H228+H229)),0)</f>
        <v>0</v>
      </c>
      <c r="J227" s="70"/>
      <c r="K227" s="67">
        <f>IFERROR((J227*100/(J227+J228+J229)),0)</f>
        <v>0</v>
      </c>
      <c r="L227" s="70"/>
      <c r="M227" s="71">
        <f>IFERROR((L227*100/(L227+L228+L229)),0)</f>
        <v>0</v>
      </c>
    </row>
    <row r="228" spans="1:17" ht="25.5">
      <c r="A228" s="124" t="s">
        <v>139</v>
      </c>
      <c r="B228" s="70"/>
      <c r="C228" s="67">
        <f>IFERROR((B228*100/(B227+B228+B229)),0)</f>
        <v>0</v>
      </c>
      <c r="D228" s="70"/>
      <c r="E228" s="67">
        <f>IFERROR((D228*100/(D227+D228+D229)),0)</f>
        <v>0</v>
      </c>
      <c r="F228" s="70"/>
      <c r="G228" s="67">
        <f>IFERROR((F228*100/(F227+F228+F229)),0)</f>
        <v>0</v>
      </c>
      <c r="H228" s="70"/>
      <c r="I228" s="67">
        <f>IFERROR((H228*100/(H227+H228+H229)),0)</f>
        <v>0</v>
      </c>
      <c r="J228" s="70"/>
      <c r="K228" s="67">
        <f>IFERROR((J228*100/(J227+J228+J229)),0)</f>
        <v>0</v>
      </c>
      <c r="L228" s="70"/>
      <c r="M228" s="71">
        <f>IFERROR((L228*100/(L227+L228+L229)),0)</f>
        <v>0</v>
      </c>
    </row>
    <row r="229" spans="1:17" ht="25.5">
      <c r="A229" s="124" t="s">
        <v>140</v>
      </c>
      <c r="B229" s="70"/>
      <c r="C229" s="67">
        <f>IFERROR((B229*100/(B227+B228+B229)),0)</f>
        <v>0</v>
      </c>
      <c r="D229" s="70"/>
      <c r="E229" s="67">
        <f>IFERROR((D229*100/(D227+D228+D229)),0)</f>
        <v>0</v>
      </c>
      <c r="F229" s="70"/>
      <c r="G229" s="67">
        <f>IFERROR((F229*100/(F227+F228+F229)),0)</f>
        <v>0</v>
      </c>
      <c r="H229" s="70"/>
      <c r="I229" s="67">
        <f>IFERROR((H229*100/(H227+H228+H229)),0)</f>
        <v>0</v>
      </c>
      <c r="J229" s="70"/>
      <c r="K229" s="67">
        <f>IFERROR((J229*100/(J227+J228+J229)),0)</f>
        <v>0</v>
      </c>
      <c r="L229" s="70"/>
      <c r="M229" s="71">
        <f>IFERROR((L229*100/(L227+L228+L229)),0)</f>
        <v>0</v>
      </c>
    </row>
    <row r="230" spans="1:17">
      <c r="A230" s="125" t="s">
        <v>141</v>
      </c>
      <c r="B230" s="292">
        <f t="shared" ref="B230" si="48">SUM(B227:B229)</f>
        <v>0</v>
      </c>
      <c r="C230" s="292"/>
      <c r="D230" s="292">
        <f t="shared" ref="D230" si="49">SUM(D227:D229)</f>
        <v>0</v>
      </c>
      <c r="E230" s="292"/>
      <c r="F230" s="292">
        <f t="shared" ref="F230" si="50">SUM(F227:F229)</f>
        <v>0</v>
      </c>
      <c r="G230" s="292"/>
      <c r="H230" s="292">
        <f t="shared" ref="H230" si="51">SUM(H227:H229)</f>
        <v>0</v>
      </c>
      <c r="I230" s="292"/>
      <c r="J230" s="292">
        <f t="shared" ref="J230" si="52">SUM(J227:J229)</f>
        <v>0</v>
      </c>
      <c r="K230" s="292"/>
      <c r="L230" s="292">
        <f t="shared" ref="L230" si="53">SUM(L227:L229)</f>
        <v>0</v>
      </c>
      <c r="M230" s="300"/>
    </row>
    <row r="231" spans="1:17">
      <c r="A231" s="13"/>
      <c r="B231" s="126"/>
      <c r="C231" s="110"/>
      <c r="D231" s="126"/>
      <c r="E231" s="110"/>
      <c r="F231" s="126"/>
      <c r="G231" s="110"/>
      <c r="H231" s="126"/>
      <c r="I231" s="110"/>
      <c r="J231" s="126"/>
      <c r="K231" s="110"/>
      <c r="L231" s="110"/>
      <c r="M231" s="110"/>
      <c r="N231" s="126"/>
      <c r="O231" s="110"/>
      <c r="P231" s="126"/>
      <c r="Q231" s="110"/>
    </row>
    <row r="232" spans="1:17">
      <c r="A232" s="261" t="s">
        <v>142</v>
      </c>
      <c r="B232" s="262"/>
      <c r="C232" s="262"/>
      <c r="D232" s="262"/>
      <c r="E232" s="262"/>
      <c r="F232" s="262"/>
      <c r="G232" s="262"/>
      <c r="H232" s="262"/>
      <c r="I232" s="262"/>
      <c r="J232" s="262"/>
      <c r="K232" s="262"/>
      <c r="L232" s="262"/>
      <c r="M232" s="263"/>
    </row>
    <row r="233" spans="1:17">
      <c r="A233" s="259" t="s">
        <v>59</v>
      </c>
      <c r="B233" s="258">
        <v>2018</v>
      </c>
      <c r="C233" s="258"/>
      <c r="D233" s="231">
        <v>2019</v>
      </c>
      <c r="E233" s="254"/>
      <c r="F233" s="254"/>
      <c r="G233" s="232"/>
      <c r="H233" s="258">
        <v>2020</v>
      </c>
      <c r="I233" s="258"/>
      <c r="J233" s="258">
        <v>2021</v>
      </c>
      <c r="K233" s="258"/>
      <c r="L233" s="258">
        <v>2022</v>
      </c>
      <c r="M233" s="258"/>
    </row>
    <row r="234" spans="1:17">
      <c r="A234" s="325"/>
      <c r="B234" s="258"/>
      <c r="C234" s="258"/>
      <c r="D234" s="231" t="s">
        <v>217</v>
      </c>
      <c r="E234" s="232"/>
      <c r="F234" s="231" t="s">
        <v>204</v>
      </c>
      <c r="G234" s="232"/>
      <c r="H234" s="258"/>
      <c r="I234" s="258"/>
      <c r="J234" s="258"/>
      <c r="K234" s="258"/>
      <c r="L234" s="258"/>
      <c r="M234" s="258"/>
    </row>
    <row r="235" spans="1:17">
      <c r="A235" s="260"/>
      <c r="B235" s="207" t="s">
        <v>143</v>
      </c>
      <c r="C235" s="207" t="s">
        <v>144</v>
      </c>
      <c r="D235" s="207" t="s">
        <v>143</v>
      </c>
      <c r="E235" s="207" t="s">
        <v>144</v>
      </c>
      <c r="F235" s="207" t="s">
        <v>143</v>
      </c>
      <c r="G235" s="207" t="s">
        <v>144</v>
      </c>
      <c r="H235" s="207" t="s">
        <v>143</v>
      </c>
      <c r="I235" s="207" t="s">
        <v>144</v>
      </c>
      <c r="J235" s="207" t="s">
        <v>143</v>
      </c>
      <c r="K235" s="207" t="s">
        <v>144</v>
      </c>
      <c r="L235" s="207" t="s">
        <v>143</v>
      </c>
      <c r="M235" s="207" t="s">
        <v>144</v>
      </c>
    </row>
    <row r="236" spans="1:17">
      <c r="A236" s="7" t="s">
        <v>145</v>
      </c>
      <c r="B236" s="82"/>
      <c r="C236" s="82"/>
      <c r="D236" s="82"/>
      <c r="E236" s="82"/>
      <c r="F236" s="82"/>
      <c r="G236" s="82"/>
      <c r="H236" s="82"/>
      <c r="I236" s="82"/>
      <c r="J236" s="82"/>
      <c r="K236" s="82"/>
      <c r="L236" s="82"/>
      <c r="M236" s="127"/>
    </row>
    <row r="237" spans="1:17">
      <c r="A237" s="47" t="s">
        <v>146</v>
      </c>
      <c r="B237" s="70"/>
      <c r="C237" s="70"/>
      <c r="D237" s="70"/>
      <c r="E237" s="70"/>
      <c r="F237" s="70"/>
      <c r="G237" s="70"/>
      <c r="H237" s="70"/>
      <c r="I237" s="70"/>
      <c r="J237" s="70"/>
      <c r="K237" s="70"/>
      <c r="L237" s="70"/>
      <c r="M237" s="128"/>
    </row>
    <row r="238" spans="1:17">
      <c r="A238" s="47" t="s">
        <v>147</v>
      </c>
      <c r="B238" s="70"/>
      <c r="C238" s="70"/>
      <c r="D238" s="70"/>
      <c r="E238" s="70"/>
      <c r="F238" s="70"/>
      <c r="G238" s="70"/>
      <c r="H238" s="70"/>
      <c r="I238" s="70"/>
      <c r="J238" s="70"/>
      <c r="K238" s="70"/>
      <c r="L238" s="70"/>
      <c r="M238" s="128"/>
    </row>
    <row r="239" spans="1:17">
      <c r="A239" s="10" t="s">
        <v>148</v>
      </c>
      <c r="B239" s="129">
        <f t="shared" ref="B239:I239" si="54">SUM(B236:B238)</f>
        <v>0</v>
      </c>
      <c r="C239" s="129">
        <f t="shared" si="54"/>
        <v>0</v>
      </c>
      <c r="D239" s="129">
        <f t="shared" si="54"/>
        <v>0</v>
      </c>
      <c r="E239" s="129">
        <f t="shared" si="54"/>
        <v>0</v>
      </c>
      <c r="F239" s="129">
        <f t="shared" si="54"/>
        <v>0</v>
      </c>
      <c r="G239" s="129">
        <f t="shared" si="54"/>
        <v>0</v>
      </c>
      <c r="H239" s="129">
        <f t="shared" si="54"/>
        <v>0</v>
      </c>
      <c r="I239" s="130">
        <f t="shared" si="54"/>
        <v>0</v>
      </c>
      <c r="J239" s="129">
        <f t="shared" ref="J239:M239" si="55">SUM(J236:J238)</f>
        <v>0</v>
      </c>
      <c r="K239" s="130">
        <f t="shared" si="55"/>
        <v>0</v>
      </c>
      <c r="L239" s="129">
        <f t="shared" si="55"/>
        <v>0</v>
      </c>
      <c r="M239" s="130">
        <f t="shared" si="55"/>
        <v>0</v>
      </c>
    </row>
    <row r="240" spans="1:17">
      <c r="A240" s="64" t="s">
        <v>230</v>
      </c>
    </row>
    <row r="241" spans="1:28">
      <c r="A241" s="64"/>
    </row>
    <row r="242" spans="1:28">
      <c r="A242" s="259" t="s">
        <v>59</v>
      </c>
      <c r="B242" s="259">
        <v>2018</v>
      </c>
      <c r="C242" s="231">
        <v>2017</v>
      </c>
      <c r="D242" s="232"/>
      <c r="E242" s="259">
        <v>2019</v>
      </c>
      <c r="F242" s="259">
        <v>2020</v>
      </c>
      <c r="G242" s="259">
        <v>2022</v>
      </c>
    </row>
    <row r="243" spans="1:28">
      <c r="A243" s="325"/>
      <c r="B243" s="260"/>
      <c r="C243" s="198" t="s">
        <v>217</v>
      </c>
      <c r="D243" s="198" t="s">
        <v>204</v>
      </c>
      <c r="E243" s="260"/>
      <c r="F243" s="260"/>
      <c r="G243" s="260"/>
    </row>
    <row r="244" spans="1:28">
      <c r="A244" s="260"/>
      <c r="B244" s="207" t="s">
        <v>61</v>
      </c>
      <c r="C244" s="207" t="s">
        <v>61</v>
      </c>
      <c r="D244" s="207"/>
      <c r="E244" s="207" t="s">
        <v>61</v>
      </c>
      <c r="F244" s="207" t="s">
        <v>61</v>
      </c>
      <c r="G244" s="207" t="s">
        <v>61</v>
      </c>
    </row>
    <row r="245" spans="1:28">
      <c r="A245" s="131" t="s">
        <v>149</v>
      </c>
      <c r="B245" s="132">
        <f>IFERROR(B236*100/N43,0)</f>
        <v>0</v>
      </c>
      <c r="C245" s="132">
        <f>IFERROR(D236*100/O43,0)</f>
        <v>0</v>
      </c>
      <c r="D245" s="132">
        <f>IFERROR(E236*100/P43,0)</f>
        <v>0</v>
      </c>
      <c r="E245" s="132">
        <f>IFERROR(H236*100/Q43,0)</f>
        <v>0</v>
      </c>
      <c r="F245" s="132">
        <f>IFERROR(I236*100/R43,0)</f>
        <v>0</v>
      </c>
      <c r="G245" s="133">
        <f>IFERROR(J236*100/S43,0)</f>
        <v>0</v>
      </c>
    </row>
    <row r="246" spans="1:28">
      <c r="A246" s="134" t="s">
        <v>150</v>
      </c>
      <c r="B246" s="135">
        <f>IFERROR(B237*100/D77,0)</f>
        <v>0</v>
      </c>
      <c r="C246" s="135">
        <f>IFERROR(D237*100/G77,0)</f>
        <v>0</v>
      </c>
      <c r="D246" s="135">
        <f>IFERROR(E237*100/J77,0)</f>
        <v>0</v>
      </c>
      <c r="E246" s="135">
        <f>IFERROR(H237*100/M77,0)</f>
        <v>0</v>
      </c>
      <c r="F246" s="135">
        <f>IFERROR(I237*100/P77,0)</f>
        <v>0</v>
      </c>
      <c r="G246" s="136">
        <f>IFERROR(J237*100/S77,0)</f>
        <v>0</v>
      </c>
    </row>
    <row r="247" spans="1:28">
      <c r="A247" s="64" t="s">
        <v>230</v>
      </c>
      <c r="B247" s="96"/>
      <c r="C247" s="96"/>
      <c r="D247" s="96"/>
      <c r="E247" s="96"/>
      <c r="F247" s="96"/>
      <c r="G247" s="96"/>
      <c r="H247" s="96"/>
      <c r="I247" s="96"/>
    </row>
    <row r="248" spans="1:28">
      <c r="A248" s="2"/>
    </row>
    <row r="249" spans="1:28">
      <c r="A249" s="259" t="s">
        <v>59</v>
      </c>
      <c r="B249" s="248">
        <v>2018</v>
      </c>
      <c r="C249" s="250"/>
      <c r="D249" s="231">
        <v>2019</v>
      </c>
      <c r="E249" s="254"/>
      <c r="F249" s="254"/>
      <c r="G249" s="232"/>
      <c r="H249" s="248">
        <v>2020</v>
      </c>
      <c r="I249" s="250"/>
      <c r="J249" s="248">
        <v>2021</v>
      </c>
      <c r="K249" s="250"/>
      <c r="L249" s="248">
        <v>2022</v>
      </c>
      <c r="M249" s="250"/>
    </row>
    <row r="250" spans="1:28">
      <c r="A250" s="325"/>
      <c r="B250" s="251"/>
      <c r="C250" s="253"/>
      <c r="D250" s="231" t="s">
        <v>217</v>
      </c>
      <c r="E250" s="254"/>
      <c r="F250" s="254" t="s">
        <v>204</v>
      </c>
      <c r="G250" s="232"/>
      <c r="H250" s="251"/>
      <c r="I250" s="253"/>
      <c r="J250" s="251"/>
      <c r="K250" s="253"/>
      <c r="L250" s="251"/>
      <c r="M250" s="253"/>
    </row>
    <row r="251" spans="1:28">
      <c r="A251" s="260"/>
      <c r="B251" s="207" t="s">
        <v>151</v>
      </c>
      <c r="C251" s="207" t="s">
        <v>61</v>
      </c>
      <c r="D251" s="207" t="s">
        <v>151</v>
      </c>
      <c r="E251" s="207" t="s">
        <v>61</v>
      </c>
      <c r="F251" s="207" t="s">
        <v>151</v>
      </c>
      <c r="G251" s="207" t="s">
        <v>61</v>
      </c>
      <c r="H251" s="207" t="s">
        <v>151</v>
      </c>
      <c r="I251" s="207" t="s">
        <v>61</v>
      </c>
      <c r="J251" s="207" t="s">
        <v>151</v>
      </c>
      <c r="K251" s="207" t="s">
        <v>61</v>
      </c>
      <c r="L251" s="207" t="s">
        <v>151</v>
      </c>
      <c r="M251" s="207" t="s">
        <v>61</v>
      </c>
    </row>
    <row r="252" spans="1:28">
      <c r="A252" s="137" t="s">
        <v>152</v>
      </c>
      <c r="B252" s="138"/>
      <c r="C252" s="139">
        <f>IFERROR(B252*100/B238,0)</f>
        <v>0</v>
      </c>
      <c r="D252" s="138"/>
      <c r="E252" s="139">
        <f>IFERROR(D252*100/D238,0)</f>
        <v>0</v>
      </c>
      <c r="F252" s="138"/>
      <c r="G252" s="139">
        <f>IFERROR(F252*100/F238,0)</f>
        <v>0</v>
      </c>
      <c r="H252" s="138"/>
      <c r="I252" s="140">
        <f>IFERROR(H252*100/H238,0)</f>
        <v>0</v>
      </c>
      <c r="J252" s="138"/>
      <c r="K252" s="140">
        <f>IFERROR(J252*100/J238,0)</f>
        <v>0</v>
      </c>
      <c r="L252" s="138"/>
      <c r="M252" s="140">
        <f>IF(L252=0,0,L252*100/L238)</f>
        <v>0</v>
      </c>
      <c r="N252" s="141"/>
      <c r="O252" s="141"/>
      <c r="P252" s="141"/>
      <c r="Q252" s="141"/>
      <c r="R252" s="141"/>
      <c r="S252" s="141"/>
      <c r="T252" s="141"/>
    </row>
    <row r="253" spans="1:28">
      <c r="A253" s="330" t="s">
        <v>230</v>
      </c>
      <c r="B253" s="330"/>
      <c r="C253" s="330"/>
      <c r="D253" s="330"/>
      <c r="E253" s="330"/>
      <c r="F253" s="330"/>
      <c r="G253" s="330"/>
      <c r="H253" s="330"/>
      <c r="I253" s="330"/>
      <c r="J253" s="330"/>
      <c r="K253" s="330"/>
      <c r="L253" s="330"/>
      <c r="M253" s="330"/>
      <c r="N253" s="330"/>
      <c r="O253" s="330"/>
      <c r="P253" s="330"/>
      <c r="Q253" s="330"/>
      <c r="R253" s="330"/>
      <c r="S253" s="330"/>
      <c r="T253" s="330"/>
      <c r="U253" s="330"/>
      <c r="V253" s="330"/>
      <c r="W253" s="330"/>
      <c r="X253" s="330"/>
      <c r="Y253" s="330"/>
      <c r="Z253" s="330"/>
      <c r="AA253" s="330"/>
      <c r="AB253" s="330"/>
    </row>
    <row r="254" spans="1:28">
      <c r="A254" s="64"/>
      <c r="B254" s="96"/>
      <c r="C254" s="96"/>
      <c r="D254" s="96"/>
      <c r="E254" s="96"/>
      <c r="F254" s="96"/>
      <c r="G254" s="96"/>
      <c r="H254" s="96"/>
      <c r="I254" s="96"/>
    </row>
    <row r="255" spans="1:28">
      <c r="J255" s="208" t="s">
        <v>153</v>
      </c>
      <c r="K255" s="208" t="s">
        <v>154</v>
      </c>
    </row>
    <row r="256" spans="1:28">
      <c r="A256" s="326" t="s">
        <v>155</v>
      </c>
      <c r="B256" s="327"/>
      <c r="C256" s="327"/>
      <c r="D256" s="327"/>
      <c r="E256" s="327"/>
      <c r="F256" s="327"/>
      <c r="G256" s="327"/>
      <c r="H256" s="327"/>
      <c r="I256" s="327"/>
      <c r="J256" s="142"/>
      <c r="K256" s="143"/>
    </row>
    <row r="257" spans="1:19">
      <c r="A257" s="328" t="s">
        <v>156</v>
      </c>
      <c r="B257" s="329"/>
      <c r="C257" s="329"/>
      <c r="D257" s="329"/>
      <c r="E257" s="329"/>
      <c r="F257" s="329"/>
      <c r="G257" s="329"/>
      <c r="H257" s="329"/>
      <c r="I257" s="329"/>
      <c r="J257" s="144"/>
      <c r="K257" s="145"/>
    </row>
    <row r="259" spans="1:19">
      <c r="A259" s="146"/>
      <c r="B259" s="200">
        <v>2018</v>
      </c>
      <c r="C259" s="203">
        <v>2019</v>
      </c>
      <c r="D259" s="203">
        <v>2020</v>
      </c>
      <c r="E259" s="203">
        <v>2021</v>
      </c>
      <c r="F259" s="203">
        <v>2022</v>
      </c>
    </row>
    <row r="260" spans="1:19">
      <c r="A260" s="147" t="s">
        <v>157</v>
      </c>
      <c r="B260" s="148"/>
      <c r="C260" s="148"/>
      <c r="D260" s="149"/>
      <c r="E260" s="149"/>
      <c r="F260" s="149"/>
    </row>
    <row r="261" spans="1:19">
      <c r="A261" s="13"/>
      <c r="B261" s="150"/>
      <c r="C261" s="151"/>
      <c r="D261" s="151"/>
      <c r="E261" s="151"/>
      <c r="F261" s="151"/>
      <c r="G261" s="151"/>
      <c r="H261" s="151"/>
      <c r="I261" s="151"/>
      <c r="J261" s="151"/>
      <c r="K261" s="151"/>
      <c r="L261" s="151"/>
    </row>
    <row r="262" spans="1:19">
      <c r="A262" s="331" t="s">
        <v>158</v>
      </c>
      <c r="B262" s="248">
        <v>2018</v>
      </c>
      <c r="C262" s="249"/>
      <c r="D262" s="249"/>
      <c r="E262" s="249"/>
      <c r="F262" s="249"/>
      <c r="G262" s="250"/>
      <c r="H262" s="231">
        <v>2019</v>
      </c>
      <c r="I262" s="254"/>
      <c r="J262" s="254"/>
      <c r="K262" s="254"/>
      <c r="L262" s="254"/>
      <c r="M262" s="254"/>
      <c r="N262" s="254"/>
      <c r="O262" s="254"/>
      <c r="P262" s="254"/>
      <c r="Q262" s="254"/>
      <c r="R262" s="254"/>
      <c r="S262" s="232"/>
    </row>
    <row r="263" spans="1:19">
      <c r="A263" s="332"/>
      <c r="B263" s="251"/>
      <c r="C263" s="252"/>
      <c r="D263" s="252"/>
      <c r="E263" s="252"/>
      <c r="F263" s="252"/>
      <c r="G263" s="253"/>
      <c r="H263" s="231" t="s">
        <v>217</v>
      </c>
      <c r="I263" s="254"/>
      <c r="J263" s="254"/>
      <c r="K263" s="254"/>
      <c r="L263" s="254"/>
      <c r="M263" s="232"/>
      <c r="N263" s="231" t="s">
        <v>204</v>
      </c>
      <c r="O263" s="254"/>
      <c r="P263" s="254"/>
      <c r="Q263" s="254"/>
      <c r="R263" s="254"/>
      <c r="S263" s="232"/>
    </row>
    <row r="264" spans="1:19" ht="65.25" customHeight="1">
      <c r="A264" s="332"/>
      <c r="B264" s="219" t="s">
        <v>159</v>
      </c>
      <c r="C264" s="219" t="s">
        <v>160</v>
      </c>
      <c r="D264" s="219" t="s">
        <v>161</v>
      </c>
      <c r="E264" s="244" t="s">
        <v>164</v>
      </c>
      <c r="F264" s="246" t="s">
        <v>162</v>
      </c>
      <c r="G264" s="246" t="s">
        <v>163</v>
      </c>
      <c r="H264" s="219" t="s">
        <v>159</v>
      </c>
      <c r="I264" s="219" t="s">
        <v>160</v>
      </c>
      <c r="J264" s="219" t="s">
        <v>161</v>
      </c>
      <c r="K264" s="244" t="s">
        <v>164</v>
      </c>
      <c r="L264" s="246" t="s">
        <v>162</v>
      </c>
      <c r="M264" s="246" t="s">
        <v>163</v>
      </c>
      <c r="N264" s="219" t="s">
        <v>159</v>
      </c>
      <c r="O264" s="219" t="s">
        <v>160</v>
      </c>
      <c r="P264" s="219" t="s">
        <v>161</v>
      </c>
      <c r="Q264" s="244" t="s">
        <v>164</v>
      </c>
      <c r="R264" s="246" t="s">
        <v>162</v>
      </c>
      <c r="S264" s="246" t="s">
        <v>163</v>
      </c>
    </row>
    <row r="265" spans="1:19">
      <c r="A265" s="333"/>
      <c r="B265" s="200" t="s">
        <v>165</v>
      </c>
      <c r="C265" s="200" t="s">
        <v>166</v>
      </c>
      <c r="D265" s="200" t="s">
        <v>167</v>
      </c>
      <c r="E265" s="245"/>
      <c r="F265" s="247"/>
      <c r="G265" s="247"/>
      <c r="H265" s="200" t="s">
        <v>165</v>
      </c>
      <c r="I265" s="200" t="s">
        <v>166</v>
      </c>
      <c r="J265" s="200" t="s">
        <v>167</v>
      </c>
      <c r="K265" s="245"/>
      <c r="L265" s="247"/>
      <c r="M265" s="247"/>
      <c r="N265" s="200" t="s">
        <v>165</v>
      </c>
      <c r="O265" s="200" t="s">
        <v>166</v>
      </c>
      <c r="P265" s="200" t="s">
        <v>167</v>
      </c>
      <c r="Q265" s="245"/>
      <c r="R265" s="247"/>
      <c r="S265" s="247"/>
    </row>
    <row r="266" spans="1:19">
      <c r="A266" s="24" t="s">
        <v>18</v>
      </c>
      <c r="B266" s="152">
        <f t="shared" ref="B266:B273" si="56">+B50+H50+N50</f>
        <v>0</v>
      </c>
      <c r="C266" s="82"/>
      <c r="D266" s="82"/>
      <c r="E266" s="82"/>
      <c r="F266" s="83">
        <f>IFERROR(C266/B266,0)</f>
        <v>0</v>
      </c>
      <c r="G266" s="83">
        <f>IFERROR(D266/B266,0)</f>
        <v>0</v>
      </c>
      <c r="H266" s="152">
        <f t="shared" ref="H266:H273" si="57">+C50+I50+O50</f>
        <v>0</v>
      </c>
      <c r="I266" s="82"/>
      <c r="J266" s="82"/>
      <c r="K266" s="82"/>
      <c r="L266" s="83">
        <f>IFERROR(I266/H266,0)</f>
        <v>0</v>
      </c>
      <c r="M266" s="83">
        <f>IFERROR(J266/H266,0)</f>
        <v>0</v>
      </c>
      <c r="N266" s="152">
        <f t="shared" ref="N266:N273" si="58">+D50+J50+P50</f>
        <v>0</v>
      </c>
      <c r="O266" s="82"/>
      <c r="P266" s="82"/>
      <c r="Q266" s="82"/>
      <c r="R266" s="83">
        <f>IFERROR(O266/N266,0)</f>
        <v>0</v>
      </c>
      <c r="S266" s="68">
        <f>IFERROR(P266/N266,0)</f>
        <v>0</v>
      </c>
    </row>
    <row r="267" spans="1:19">
      <c r="A267" s="25" t="s">
        <v>19</v>
      </c>
      <c r="B267" s="153">
        <f t="shared" si="56"/>
        <v>0</v>
      </c>
      <c r="C267" s="70"/>
      <c r="D267" s="70"/>
      <c r="E267" s="70"/>
      <c r="F267" s="67">
        <f t="shared" ref="F267:F273" si="59">IFERROR(C267/B267,0)</f>
        <v>0</v>
      </c>
      <c r="G267" s="67">
        <f t="shared" ref="G267:G273" si="60">IFERROR(D267/B267,0)</f>
        <v>0</v>
      </c>
      <c r="H267" s="153">
        <f t="shared" si="57"/>
        <v>0</v>
      </c>
      <c r="I267" s="70"/>
      <c r="J267" s="70"/>
      <c r="K267" s="70"/>
      <c r="L267" s="67">
        <f t="shared" ref="L267:L273" si="61">IFERROR(I267/H267,0)</f>
        <v>0</v>
      </c>
      <c r="M267" s="67">
        <f t="shared" ref="M267:M273" si="62">IFERROR(J267/H267,0)</f>
        <v>0</v>
      </c>
      <c r="N267" s="153">
        <f t="shared" si="58"/>
        <v>0</v>
      </c>
      <c r="O267" s="70"/>
      <c r="P267" s="70"/>
      <c r="Q267" s="70"/>
      <c r="R267" s="67">
        <f t="shared" ref="R267:R273" si="63">IFERROR(O267/N267,0)</f>
        <v>0</v>
      </c>
      <c r="S267" s="71">
        <f t="shared" ref="S267:S273" si="64">IFERROR(P267/N267,0)</f>
        <v>0</v>
      </c>
    </row>
    <row r="268" spans="1:19">
      <c r="A268" s="25" t="s">
        <v>20</v>
      </c>
      <c r="B268" s="153">
        <f t="shared" si="56"/>
        <v>0</v>
      </c>
      <c r="C268" s="70"/>
      <c r="D268" s="70"/>
      <c r="E268" s="70"/>
      <c r="F268" s="67">
        <f t="shared" si="59"/>
        <v>0</v>
      </c>
      <c r="G268" s="67">
        <f t="shared" si="60"/>
        <v>0</v>
      </c>
      <c r="H268" s="153">
        <f t="shared" si="57"/>
        <v>0</v>
      </c>
      <c r="I268" s="70"/>
      <c r="J268" s="70"/>
      <c r="K268" s="70"/>
      <c r="L268" s="67">
        <f t="shared" si="61"/>
        <v>0</v>
      </c>
      <c r="M268" s="67">
        <f t="shared" si="62"/>
        <v>0</v>
      </c>
      <c r="N268" s="153">
        <f t="shared" si="58"/>
        <v>0</v>
      </c>
      <c r="O268" s="70"/>
      <c r="P268" s="70"/>
      <c r="Q268" s="70"/>
      <c r="R268" s="67">
        <f t="shared" si="63"/>
        <v>0</v>
      </c>
      <c r="S268" s="71">
        <f t="shared" si="64"/>
        <v>0</v>
      </c>
    </row>
    <row r="269" spans="1:19">
      <c r="A269" s="25" t="s">
        <v>21</v>
      </c>
      <c r="B269" s="153">
        <f t="shared" si="56"/>
        <v>0</v>
      </c>
      <c r="C269" s="70"/>
      <c r="D269" s="70"/>
      <c r="E269" s="70"/>
      <c r="F269" s="67">
        <f t="shared" si="59"/>
        <v>0</v>
      </c>
      <c r="G269" s="67">
        <f t="shared" si="60"/>
        <v>0</v>
      </c>
      <c r="H269" s="153">
        <f t="shared" si="57"/>
        <v>0</v>
      </c>
      <c r="I269" s="70"/>
      <c r="J269" s="70"/>
      <c r="K269" s="70"/>
      <c r="L269" s="67">
        <f t="shared" si="61"/>
        <v>0</v>
      </c>
      <c r="M269" s="67">
        <f t="shared" si="62"/>
        <v>0</v>
      </c>
      <c r="N269" s="153">
        <f t="shared" si="58"/>
        <v>0</v>
      </c>
      <c r="O269" s="70"/>
      <c r="P269" s="70"/>
      <c r="Q269" s="70"/>
      <c r="R269" s="67">
        <f t="shared" si="63"/>
        <v>0</v>
      </c>
      <c r="S269" s="71">
        <f t="shared" si="64"/>
        <v>0</v>
      </c>
    </row>
    <row r="270" spans="1:19">
      <c r="A270" s="25" t="s">
        <v>22</v>
      </c>
      <c r="B270" s="153">
        <f t="shared" si="56"/>
        <v>0</v>
      </c>
      <c r="C270" s="70"/>
      <c r="D270" s="70"/>
      <c r="E270" s="70"/>
      <c r="F270" s="67">
        <f t="shared" si="59"/>
        <v>0</v>
      </c>
      <c r="G270" s="67">
        <f t="shared" si="60"/>
        <v>0</v>
      </c>
      <c r="H270" s="153">
        <f t="shared" si="57"/>
        <v>0</v>
      </c>
      <c r="I270" s="70"/>
      <c r="J270" s="70"/>
      <c r="K270" s="70"/>
      <c r="L270" s="67">
        <f t="shared" si="61"/>
        <v>0</v>
      </c>
      <c r="M270" s="67">
        <f t="shared" si="62"/>
        <v>0</v>
      </c>
      <c r="N270" s="153">
        <f t="shared" si="58"/>
        <v>0</v>
      </c>
      <c r="O270" s="70"/>
      <c r="P270" s="70"/>
      <c r="Q270" s="70"/>
      <c r="R270" s="67">
        <f t="shared" si="63"/>
        <v>0</v>
      </c>
      <c r="S270" s="71">
        <f t="shared" si="64"/>
        <v>0</v>
      </c>
    </row>
    <row r="271" spans="1:19">
      <c r="A271" s="25" t="s">
        <v>23</v>
      </c>
      <c r="B271" s="153">
        <f t="shared" si="56"/>
        <v>0</v>
      </c>
      <c r="C271" s="70"/>
      <c r="D271" s="70"/>
      <c r="E271" s="70"/>
      <c r="F271" s="67">
        <f t="shared" si="59"/>
        <v>0</v>
      </c>
      <c r="G271" s="67">
        <f t="shared" si="60"/>
        <v>0</v>
      </c>
      <c r="H271" s="153">
        <f t="shared" si="57"/>
        <v>0</v>
      </c>
      <c r="I271" s="70"/>
      <c r="J271" s="70"/>
      <c r="K271" s="70"/>
      <c r="L271" s="67">
        <f t="shared" si="61"/>
        <v>0</v>
      </c>
      <c r="M271" s="67">
        <f t="shared" si="62"/>
        <v>0</v>
      </c>
      <c r="N271" s="153">
        <f t="shared" si="58"/>
        <v>0</v>
      </c>
      <c r="O271" s="70"/>
      <c r="P271" s="70"/>
      <c r="Q271" s="70"/>
      <c r="R271" s="67">
        <f t="shared" si="63"/>
        <v>0</v>
      </c>
      <c r="S271" s="71">
        <f t="shared" si="64"/>
        <v>0</v>
      </c>
    </row>
    <row r="272" spans="1:19">
      <c r="A272" s="25" t="s">
        <v>24</v>
      </c>
      <c r="B272" s="153">
        <f t="shared" si="56"/>
        <v>0</v>
      </c>
      <c r="C272" s="70"/>
      <c r="D272" s="70"/>
      <c r="E272" s="70"/>
      <c r="F272" s="67">
        <f t="shared" si="59"/>
        <v>0</v>
      </c>
      <c r="G272" s="67">
        <f t="shared" si="60"/>
        <v>0</v>
      </c>
      <c r="H272" s="153">
        <f t="shared" si="57"/>
        <v>0</v>
      </c>
      <c r="I272" s="70"/>
      <c r="J272" s="70"/>
      <c r="K272" s="70"/>
      <c r="L272" s="67">
        <f t="shared" si="61"/>
        <v>0</v>
      </c>
      <c r="M272" s="67">
        <f t="shared" si="62"/>
        <v>0</v>
      </c>
      <c r="N272" s="153">
        <f t="shared" si="58"/>
        <v>0</v>
      </c>
      <c r="O272" s="70"/>
      <c r="P272" s="70"/>
      <c r="Q272" s="70"/>
      <c r="R272" s="67">
        <f t="shared" si="63"/>
        <v>0</v>
      </c>
      <c r="S272" s="71">
        <f t="shared" si="64"/>
        <v>0</v>
      </c>
    </row>
    <row r="273" spans="1:19">
      <c r="A273" s="154" t="s">
        <v>25</v>
      </c>
      <c r="B273" s="73">
        <f t="shared" si="56"/>
        <v>0</v>
      </c>
      <c r="C273" s="94"/>
      <c r="D273" s="94"/>
      <c r="E273" s="94"/>
      <c r="F273" s="107">
        <f t="shared" si="59"/>
        <v>0</v>
      </c>
      <c r="G273" s="107">
        <f t="shared" si="60"/>
        <v>0</v>
      </c>
      <c r="H273" s="73">
        <f t="shared" si="57"/>
        <v>0</v>
      </c>
      <c r="I273" s="94"/>
      <c r="J273" s="94"/>
      <c r="K273" s="94"/>
      <c r="L273" s="107">
        <f t="shared" si="61"/>
        <v>0</v>
      </c>
      <c r="M273" s="107">
        <f t="shared" si="62"/>
        <v>0</v>
      </c>
      <c r="N273" s="73">
        <f t="shared" si="58"/>
        <v>0</v>
      </c>
      <c r="O273" s="94"/>
      <c r="P273" s="94"/>
      <c r="Q273" s="94"/>
      <c r="R273" s="107">
        <f t="shared" si="63"/>
        <v>0</v>
      </c>
      <c r="S273" s="109">
        <f t="shared" si="64"/>
        <v>0</v>
      </c>
    </row>
    <row r="274" spans="1:19">
      <c r="A274" s="64" t="s">
        <v>230</v>
      </c>
      <c r="N274" s="64"/>
    </row>
    <row r="275" spans="1:19">
      <c r="A275" s="322" t="s">
        <v>158</v>
      </c>
      <c r="B275" s="321">
        <v>2020</v>
      </c>
      <c r="C275" s="321"/>
      <c r="D275" s="321"/>
      <c r="E275" s="321"/>
      <c r="F275" s="321"/>
      <c r="G275" s="321"/>
      <c r="H275" s="321">
        <v>2021</v>
      </c>
      <c r="I275" s="321"/>
      <c r="J275" s="321"/>
      <c r="K275" s="321"/>
      <c r="L275" s="321"/>
      <c r="M275" s="321"/>
      <c r="N275" s="321">
        <v>2022</v>
      </c>
      <c r="O275" s="321"/>
      <c r="P275" s="321"/>
      <c r="Q275" s="321"/>
      <c r="R275" s="321"/>
      <c r="S275" s="321"/>
    </row>
    <row r="276" spans="1:19" ht="60">
      <c r="A276" s="323"/>
      <c r="B276" s="219" t="s">
        <v>159</v>
      </c>
      <c r="C276" s="219" t="s">
        <v>160</v>
      </c>
      <c r="D276" s="219" t="s">
        <v>161</v>
      </c>
      <c r="E276" s="244" t="s">
        <v>164</v>
      </c>
      <c r="F276" s="246" t="s">
        <v>162</v>
      </c>
      <c r="G276" s="246" t="s">
        <v>163</v>
      </c>
      <c r="H276" s="219" t="s">
        <v>159</v>
      </c>
      <c r="I276" s="219" t="s">
        <v>160</v>
      </c>
      <c r="J276" s="219" t="s">
        <v>161</v>
      </c>
      <c r="K276" s="244" t="s">
        <v>164</v>
      </c>
      <c r="L276" s="246" t="s">
        <v>162</v>
      </c>
      <c r="M276" s="246" t="s">
        <v>163</v>
      </c>
      <c r="N276" s="219" t="s">
        <v>159</v>
      </c>
      <c r="O276" s="219" t="s">
        <v>160</v>
      </c>
      <c r="P276" s="219" t="s">
        <v>161</v>
      </c>
      <c r="Q276" s="244" t="s">
        <v>164</v>
      </c>
      <c r="R276" s="246" t="s">
        <v>162</v>
      </c>
      <c r="S276" s="246" t="s">
        <v>163</v>
      </c>
    </row>
    <row r="277" spans="1:19">
      <c r="A277" s="324"/>
      <c r="B277" s="200" t="s">
        <v>165</v>
      </c>
      <c r="C277" s="200" t="s">
        <v>166</v>
      </c>
      <c r="D277" s="200" t="s">
        <v>167</v>
      </c>
      <c r="E277" s="245"/>
      <c r="F277" s="247"/>
      <c r="G277" s="247"/>
      <c r="H277" s="200" t="s">
        <v>165</v>
      </c>
      <c r="I277" s="200" t="s">
        <v>166</v>
      </c>
      <c r="J277" s="200" t="s">
        <v>167</v>
      </c>
      <c r="K277" s="245"/>
      <c r="L277" s="247"/>
      <c r="M277" s="247"/>
      <c r="N277" s="200" t="s">
        <v>165</v>
      </c>
      <c r="O277" s="200" t="s">
        <v>166</v>
      </c>
      <c r="P277" s="200" t="s">
        <v>167</v>
      </c>
      <c r="Q277" s="245"/>
      <c r="R277" s="247"/>
      <c r="S277" s="247"/>
    </row>
    <row r="278" spans="1:19">
      <c r="A278" s="24" t="s">
        <v>18</v>
      </c>
      <c r="B278" s="152">
        <f t="shared" ref="B278:B285" si="65">+E50+K50+Q50</f>
        <v>0</v>
      </c>
      <c r="C278" s="82"/>
      <c r="D278" s="82"/>
      <c r="E278" s="82"/>
      <c r="F278" s="83">
        <f>IFERROR(C278/B278,0)</f>
        <v>0</v>
      </c>
      <c r="G278" s="83">
        <f>IFERROR(D278/B278,0)</f>
        <v>0</v>
      </c>
      <c r="H278" s="152">
        <f t="shared" ref="H278:H285" si="66">+F50+L50+R50</f>
        <v>0</v>
      </c>
      <c r="I278" s="82"/>
      <c r="J278" s="82"/>
      <c r="K278" s="82"/>
      <c r="L278" s="83">
        <f>IFERROR(I278/H278,0)</f>
        <v>0</v>
      </c>
      <c r="M278" s="83">
        <f>IFERROR(J278/H278,0)</f>
        <v>0</v>
      </c>
      <c r="N278" s="152">
        <f t="shared" ref="N278:N285" si="67">+G50+M50+S50</f>
        <v>0</v>
      </c>
      <c r="O278" s="82"/>
      <c r="P278" s="82"/>
      <c r="Q278" s="82"/>
      <c r="R278" s="83">
        <f>IFERROR(O278/N278,0)</f>
        <v>0</v>
      </c>
      <c r="S278" s="68">
        <f>IFERROR(P278/N278,0)</f>
        <v>0</v>
      </c>
    </row>
    <row r="279" spans="1:19">
      <c r="A279" s="25" t="s">
        <v>19</v>
      </c>
      <c r="B279" s="153">
        <f t="shared" si="65"/>
        <v>0</v>
      </c>
      <c r="C279" s="70"/>
      <c r="D279" s="70"/>
      <c r="E279" s="70"/>
      <c r="F279" s="67">
        <f t="shared" ref="F279:F285" si="68">IFERROR(C279/B279,0)</f>
        <v>0</v>
      </c>
      <c r="G279" s="67">
        <f t="shared" ref="G279:G285" si="69">IFERROR(D279/B279,0)</f>
        <v>0</v>
      </c>
      <c r="H279" s="153">
        <f t="shared" si="66"/>
        <v>0</v>
      </c>
      <c r="I279" s="70"/>
      <c r="J279" s="70"/>
      <c r="K279" s="70"/>
      <c r="L279" s="67">
        <f t="shared" ref="L279:L285" si="70">IFERROR(I279/H279,0)</f>
        <v>0</v>
      </c>
      <c r="M279" s="67">
        <f t="shared" ref="M279:M285" si="71">IFERROR(J279/H279,0)</f>
        <v>0</v>
      </c>
      <c r="N279" s="153">
        <f t="shared" si="67"/>
        <v>0</v>
      </c>
      <c r="O279" s="70"/>
      <c r="P279" s="70"/>
      <c r="Q279" s="70"/>
      <c r="R279" s="67">
        <f t="shared" ref="R279:R285" si="72">IFERROR(O279/N279,0)</f>
        <v>0</v>
      </c>
      <c r="S279" s="71">
        <f t="shared" ref="S279:S285" si="73">IFERROR(P279/N279,0)</f>
        <v>0</v>
      </c>
    </row>
    <row r="280" spans="1:19">
      <c r="A280" s="25" t="s">
        <v>20</v>
      </c>
      <c r="B280" s="153">
        <f t="shared" si="65"/>
        <v>0</v>
      </c>
      <c r="C280" s="70"/>
      <c r="D280" s="70"/>
      <c r="E280" s="70"/>
      <c r="F280" s="67">
        <f t="shared" si="68"/>
        <v>0</v>
      </c>
      <c r="G280" s="67">
        <f t="shared" si="69"/>
        <v>0</v>
      </c>
      <c r="H280" s="153">
        <f t="shared" si="66"/>
        <v>0</v>
      </c>
      <c r="I280" s="70"/>
      <c r="J280" s="70"/>
      <c r="K280" s="70"/>
      <c r="L280" s="67">
        <f t="shared" si="70"/>
        <v>0</v>
      </c>
      <c r="M280" s="67">
        <f t="shared" si="71"/>
        <v>0</v>
      </c>
      <c r="N280" s="153">
        <f t="shared" si="67"/>
        <v>0</v>
      </c>
      <c r="O280" s="70"/>
      <c r="P280" s="70"/>
      <c r="Q280" s="70"/>
      <c r="R280" s="67">
        <f t="shared" si="72"/>
        <v>0</v>
      </c>
      <c r="S280" s="71">
        <f t="shared" si="73"/>
        <v>0</v>
      </c>
    </row>
    <row r="281" spans="1:19">
      <c r="A281" s="25" t="s">
        <v>21</v>
      </c>
      <c r="B281" s="153">
        <f t="shared" si="65"/>
        <v>0</v>
      </c>
      <c r="C281" s="70"/>
      <c r="D281" s="70"/>
      <c r="E281" s="70"/>
      <c r="F281" s="67">
        <f t="shared" si="68"/>
        <v>0</v>
      </c>
      <c r="G281" s="67">
        <f t="shared" si="69"/>
        <v>0</v>
      </c>
      <c r="H281" s="153">
        <f t="shared" si="66"/>
        <v>0</v>
      </c>
      <c r="I281" s="70"/>
      <c r="J281" s="70"/>
      <c r="K281" s="70"/>
      <c r="L281" s="67">
        <f t="shared" si="70"/>
        <v>0</v>
      </c>
      <c r="M281" s="67">
        <f t="shared" si="71"/>
        <v>0</v>
      </c>
      <c r="N281" s="153">
        <f t="shared" si="67"/>
        <v>0</v>
      </c>
      <c r="O281" s="70"/>
      <c r="P281" s="70"/>
      <c r="Q281" s="70"/>
      <c r="R281" s="67">
        <f t="shared" si="72"/>
        <v>0</v>
      </c>
      <c r="S281" s="71">
        <f t="shared" si="73"/>
        <v>0</v>
      </c>
    </row>
    <row r="282" spans="1:19">
      <c r="A282" s="25" t="s">
        <v>229</v>
      </c>
      <c r="B282" s="153">
        <f t="shared" si="65"/>
        <v>0</v>
      </c>
      <c r="C282" s="70"/>
      <c r="D282" s="70"/>
      <c r="E282" s="70"/>
      <c r="F282" s="67">
        <f t="shared" si="68"/>
        <v>0</v>
      </c>
      <c r="G282" s="67">
        <f t="shared" si="69"/>
        <v>0</v>
      </c>
      <c r="H282" s="153">
        <f t="shared" si="66"/>
        <v>0</v>
      </c>
      <c r="I282" s="70"/>
      <c r="J282" s="70"/>
      <c r="K282" s="70"/>
      <c r="L282" s="67">
        <f t="shared" si="70"/>
        <v>0</v>
      </c>
      <c r="M282" s="67">
        <f t="shared" si="71"/>
        <v>0</v>
      </c>
      <c r="N282" s="153">
        <f t="shared" si="67"/>
        <v>0</v>
      </c>
      <c r="O282" s="70"/>
      <c r="P282" s="70"/>
      <c r="Q282" s="70"/>
      <c r="R282" s="67">
        <f t="shared" si="72"/>
        <v>0</v>
      </c>
      <c r="S282" s="71">
        <f t="shared" si="73"/>
        <v>0</v>
      </c>
    </row>
    <row r="283" spans="1:19">
      <c r="A283" s="25" t="s">
        <v>23</v>
      </c>
      <c r="B283" s="153">
        <f t="shared" si="65"/>
        <v>0</v>
      </c>
      <c r="C283" s="70"/>
      <c r="D283" s="70"/>
      <c r="E283" s="70"/>
      <c r="F283" s="67">
        <f t="shared" si="68"/>
        <v>0</v>
      </c>
      <c r="G283" s="67">
        <f t="shared" si="69"/>
        <v>0</v>
      </c>
      <c r="H283" s="153">
        <f t="shared" si="66"/>
        <v>0</v>
      </c>
      <c r="I283" s="70"/>
      <c r="J283" s="70"/>
      <c r="K283" s="70"/>
      <c r="L283" s="67">
        <f t="shared" si="70"/>
        <v>0</v>
      </c>
      <c r="M283" s="67">
        <f t="shared" si="71"/>
        <v>0</v>
      </c>
      <c r="N283" s="153">
        <f t="shared" si="67"/>
        <v>0</v>
      </c>
      <c r="O283" s="70"/>
      <c r="P283" s="70"/>
      <c r="Q283" s="70"/>
      <c r="R283" s="67">
        <f t="shared" si="72"/>
        <v>0</v>
      </c>
      <c r="S283" s="71">
        <f t="shared" si="73"/>
        <v>0</v>
      </c>
    </row>
    <row r="284" spans="1:19">
      <c r="A284" s="155" t="s">
        <v>24</v>
      </c>
      <c r="B284" s="153">
        <f t="shared" si="65"/>
        <v>0</v>
      </c>
      <c r="C284" s="70"/>
      <c r="D284" s="70"/>
      <c r="E284" s="70"/>
      <c r="F284" s="67">
        <f t="shared" si="68"/>
        <v>0</v>
      </c>
      <c r="G284" s="67">
        <f t="shared" si="69"/>
        <v>0</v>
      </c>
      <c r="H284" s="153">
        <f t="shared" si="66"/>
        <v>0</v>
      </c>
      <c r="I284" s="70"/>
      <c r="J284" s="70"/>
      <c r="K284" s="70"/>
      <c r="L284" s="67">
        <f t="shared" si="70"/>
        <v>0</v>
      </c>
      <c r="M284" s="67">
        <f t="shared" si="71"/>
        <v>0</v>
      </c>
      <c r="N284" s="153">
        <f t="shared" si="67"/>
        <v>0</v>
      </c>
      <c r="O284" s="70"/>
      <c r="P284" s="70"/>
      <c r="Q284" s="70"/>
      <c r="R284" s="67">
        <f t="shared" si="72"/>
        <v>0</v>
      </c>
      <c r="S284" s="71">
        <f t="shared" si="73"/>
        <v>0</v>
      </c>
    </row>
    <row r="285" spans="1:19">
      <c r="A285" s="154" t="s">
        <v>25</v>
      </c>
      <c r="B285" s="73">
        <f t="shared" si="65"/>
        <v>0</v>
      </c>
      <c r="C285" s="94"/>
      <c r="D285" s="94"/>
      <c r="E285" s="94"/>
      <c r="F285" s="107">
        <f t="shared" si="68"/>
        <v>0</v>
      </c>
      <c r="G285" s="107">
        <f t="shared" si="69"/>
        <v>0</v>
      </c>
      <c r="H285" s="73">
        <f t="shared" si="66"/>
        <v>0</v>
      </c>
      <c r="I285" s="94"/>
      <c r="J285" s="94"/>
      <c r="K285" s="94"/>
      <c r="L285" s="107">
        <f t="shared" si="70"/>
        <v>0</v>
      </c>
      <c r="M285" s="107">
        <f t="shared" si="71"/>
        <v>0</v>
      </c>
      <c r="N285" s="73">
        <f t="shared" si="67"/>
        <v>0</v>
      </c>
      <c r="O285" s="94"/>
      <c r="P285" s="94"/>
      <c r="Q285" s="94"/>
      <c r="R285" s="107">
        <f t="shared" si="72"/>
        <v>0</v>
      </c>
      <c r="S285" s="109">
        <f t="shared" si="73"/>
        <v>0</v>
      </c>
    </row>
    <row r="286" spans="1:19">
      <c r="A286" s="64" t="s">
        <v>230</v>
      </c>
    </row>
    <row r="287" spans="1:19">
      <c r="A287" s="64"/>
    </row>
    <row r="288" spans="1:19">
      <c r="A288" s="259" t="s">
        <v>59</v>
      </c>
      <c r="B288" s="248">
        <v>2018</v>
      </c>
      <c r="C288" s="250"/>
      <c r="D288" s="242">
        <v>2019</v>
      </c>
      <c r="E288" s="243"/>
      <c r="F288" s="321">
        <v>2020</v>
      </c>
      <c r="G288" s="321"/>
      <c r="H288" s="248">
        <v>2021</v>
      </c>
      <c r="I288" s="250"/>
      <c r="J288" s="248">
        <v>2022</v>
      </c>
      <c r="K288" s="250"/>
    </row>
    <row r="289" spans="1:19">
      <c r="A289" s="260"/>
      <c r="B289" s="196" t="s">
        <v>151</v>
      </c>
      <c r="C289" s="196" t="s">
        <v>61</v>
      </c>
      <c r="D289" s="196" t="s">
        <v>151</v>
      </c>
      <c r="E289" s="196" t="s">
        <v>61</v>
      </c>
      <c r="F289" s="196" t="s">
        <v>151</v>
      </c>
      <c r="G289" s="196" t="s">
        <v>61</v>
      </c>
      <c r="H289" s="196" t="s">
        <v>151</v>
      </c>
      <c r="I289" s="196" t="s">
        <v>61</v>
      </c>
      <c r="J289" s="196" t="s">
        <v>151</v>
      </c>
      <c r="K289" s="196" t="s">
        <v>61</v>
      </c>
    </row>
    <row r="290" spans="1:19">
      <c r="A290" s="156" t="s">
        <v>168</v>
      </c>
      <c r="B290" s="157"/>
      <c r="C290" s="157"/>
      <c r="D290" s="157"/>
      <c r="E290" s="157"/>
      <c r="F290" s="157"/>
      <c r="G290" s="157"/>
      <c r="H290" s="157"/>
      <c r="I290" s="158"/>
      <c r="J290" s="157"/>
      <c r="K290" s="158"/>
    </row>
    <row r="291" spans="1:19">
      <c r="A291" s="64"/>
    </row>
    <row r="292" spans="1:19">
      <c r="A292" s="146"/>
      <c r="B292" s="209" t="s">
        <v>153</v>
      </c>
      <c r="C292" s="209" t="s">
        <v>154</v>
      </c>
    </row>
    <row r="293" spans="1:19" ht="25.5">
      <c r="A293" s="97" t="s">
        <v>169</v>
      </c>
      <c r="B293" s="159"/>
      <c r="C293" s="160"/>
    </row>
    <row r="294" spans="1:19" ht="25.5">
      <c r="A294" s="93" t="s">
        <v>170</v>
      </c>
      <c r="B294" s="161"/>
      <c r="C294" s="162"/>
    </row>
    <row r="295" spans="1:19">
      <c r="A295" s="64" t="s">
        <v>171</v>
      </c>
    </row>
    <row r="296" spans="1:19">
      <c r="A296" s="64"/>
    </row>
    <row r="297" spans="1:19">
      <c r="A297" s="13"/>
      <c r="B297" s="163"/>
      <c r="C297" s="163"/>
    </row>
    <row r="298" spans="1:19" ht="15">
      <c r="A298" s="224" t="s">
        <v>172</v>
      </c>
      <c r="B298" s="225"/>
      <c r="C298" s="225"/>
      <c r="D298" s="225"/>
      <c r="E298" s="225"/>
      <c r="F298" s="225"/>
      <c r="G298" s="225"/>
      <c r="H298" s="225"/>
      <c r="I298" s="225"/>
      <c r="J298" s="225"/>
      <c r="K298" s="226"/>
    </row>
    <row r="299" spans="1:19">
      <c r="A299" s="202" t="s">
        <v>59</v>
      </c>
      <c r="B299" s="242">
        <v>2018</v>
      </c>
      <c r="C299" s="243"/>
      <c r="D299" s="231">
        <v>2019</v>
      </c>
      <c r="E299" s="232"/>
      <c r="F299" s="231">
        <v>2020</v>
      </c>
      <c r="G299" s="232"/>
      <c r="H299" s="231">
        <v>2021</v>
      </c>
      <c r="I299" s="232"/>
      <c r="J299" s="231">
        <v>2022</v>
      </c>
      <c r="K299" s="232"/>
    </row>
    <row r="300" spans="1:19" ht="25.5">
      <c r="A300" s="164" t="s">
        <v>173</v>
      </c>
      <c r="B300" s="165"/>
      <c r="C300" s="166">
        <f>IFERROR(B300*100/D75,0)</f>
        <v>0</v>
      </c>
      <c r="D300" s="165"/>
      <c r="E300" s="166">
        <f>IFERROR(D300*100/J75,0)</f>
        <v>0</v>
      </c>
      <c r="F300" s="165"/>
      <c r="G300" s="167">
        <f>IFERROR(F300*100/M75,0)</f>
        <v>0</v>
      </c>
      <c r="H300" s="165"/>
      <c r="I300" s="167">
        <f>IFERROR(H300*100/P75,0)</f>
        <v>0</v>
      </c>
      <c r="J300" s="165"/>
      <c r="K300" s="167">
        <f>IFERROR(J300*100/S75,0)</f>
        <v>0</v>
      </c>
    </row>
    <row r="301" spans="1:19">
      <c r="A301" s="2"/>
    </row>
    <row r="302" spans="1:19" ht="15">
      <c r="A302" s="227" t="s">
        <v>174</v>
      </c>
      <c r="B302" s="228"/>
      <c r="C302" s="228"/>
      <c r="D302" s="228"/>
      <c r="E302" s="228"/>
      <c r="F302" s="228"/>
      <c r="G302" s="228"/>
      <c r="H302" s="228"/>
      <c r="I302" s="228"/>
      <c r="J302" s="228"/>
      <c r="K302" s="228"/>
      <c r="L302" s="228"/>
      <c r="M302" s="228"/>
      <c r="N302" s="228"/>
      <c r="O302" s="228"/>
      <c r="P302" s="228"/>
      <c r="Q302" s="228"/>
      <c r="R302" s="228"/>
      <c r="S302" s="229"/>
    </row>
    <row r="303" spans="1:19" ht="15">
      <c r="A303" s="255" t="s">
        <v>59</v>
      </c>
      <c r="B303" s="235">
        <v>2018</v>
      </c>
      <c r="C303" s="236"/>
      <c r="D303" s="237"/>
      <c r="E303" s="233">
        <v>2019</v>
      </c>
      <c r="F303" s="241"/>
      <c r="G303" s="241"/>
      <c r="H303" s="241"/>
      <c r="I303" s="241"/>
      <c r="J303" s="234"/>
      <c r="K303" s="235">
        <v>2020</v>
      </c>
      <c r="L303" s="236"/>
      <c r="M303" s="237"/>
      <c r="N303" s="235">
        <v>2021</v>
      </c>
      <c r="O303" s="236"/>
      <c r="P303" s="237"/>
      <c r="Q303" s="235">
        <v>2022</v>
      </c>
      <c r="R303" s="236"/>
      <c r="S303" s="237"/>
    </row>
    <row r="304" spans="1:19" ht="15">
      <c r="A304" s="282"/>
      <c r="B304" s="238"/>
      <c r="C304" s="239"/>
      <c r="D304" s="240"/>
      <c r="E304" s="233" t="s">
        <v>217</v>
      </c>
      <c r="F304" s="241"/>
      <c r="G304" s="234"/>
      <c r="H304" s="233" t="s">
        <v>204</v>
      </c>
      <c r="I304" s="241"/>
      <c r="J304" s="234"/>
      <c r="K304" s="238"/>
      <c r="L304" s="239"/>
      <c r="M304" s="240"/>
      <c r="N304" s="238"/>
      <c r="O304" s="239"/>
      <c r="P304" s="240"/>
      <c r="Q304" s="238"/>
      <c r="R304" s="239"/>
      <c r="S304" s="240"/>
    </row>
    <row r="305" spans="1:31" ht="15">
      <c r="A305" s="282"/>
      <c r="B305" s="201" t="s">
        <v>123</v>
      </c>
      <c r="C305" s="233" t="s">
        <v>124</v>
      </c>
      <c r="D305" s="234"/>
      <c r="E305" s="201" t="s">
        <v>123</v>
      </c>
      <c r="F305" s="233" t="s">
        <v>124</v>
      </c>
      <c r="G305" s="234"/>
      <c r="H305" s="201" t="s">
        <v>123</v>
      </c>
      <c r="I305" s="233" t="s">
        <v>124</v>
      </c>
      <c r="J305" s="234"/>
      <c r="K305" s="201" t="s">
        <v>123</v>
      </c>
      <c r="L305" s="233" t="s">
        <v>124</v>
      </c>
      <c r="M305" s="234"/>
      <c r="N305" s="201" t="s">
        <v>123</v>
      </c>
      <c r="O305" s="233" t="s">
        <v>124</v>
      </c>
      <c r="P305" s="234"/>
      <c r="Q305" s="201" t="s">
        <v>123</v>
      </c>
      <c r="R305" s="233" t="s">
        <v>124</v>
      </c>
      <c r="S305" s="234"/>
    </row>
    <row r="306" spans="1:31" ht="15">
      <c r="A306" s="257"/>
      <c r="B306" s="197" t="s">
        <v>175</v>
      </c>
      <c r="C306" s="197" t="s">
        <v>175</v>
      </c>
      <c r="D306" s="197" t="s">
        <v>61</v>
      </c>
      <c r="E306" s="197" t="s">
        <v>175</v>
      </c>
      <c r="F306" s="197" t="s">
        <v>175</v>
      </c>
      <c r="G306" s="197" t="s">
        <v>61</v>
      </c>
      <c r="H306" s="197" t="s">
        <v>175</v>
      </c>
      <c r="I306" s="197" t="s">
        <v>175</v>
      </c>
      <c r="J306" s="197" t="s">
        <v>61</v>
      </c>
      <c r="K306" s="197" t="s">
        <v>175</v>
      </c>
      <c r="L306" s="197" t="s">
        <v>175</v>
      </c>
      <c r="M306" s="197" t="s">
        <v>61</v>
      </c>
      <c r="N306" s="197" t="s">
        <v>175</v>
      </c>
      <c r="O306" s="197" t="s">
        <v>175</v>
      </c>
      <c r="P306" s="197" t="s">
        <v>61</v>
      </c>
      <c r="Q306" s="197" t="s">
        <v>175</v>
      </c>
      <c r="R306" s="197" t="s">
        <v>175</v>
      </c>
      <c r="S306" s="197" t="s">
        <v>61</v>
      </c>
    </row>
    <row r="307" spans="1:31" ht="25.5">
      <c r="A307" s="97" t="s">
        <v>176</v>
      </c>
      <c r="B307" s="169"/>
      <c r="C307" s="169"/>
      <c r="D307" s="168">
        <f>IFERROR(C307*100/B307, 0)</f>
        <v>0</v>
      </c>
      <c r="E307" s="82"/>
      <c r="F307" s="84"/>
      <c r="G307" s="168">
        <f>IFERROR(F307*100/E307, 0)</f>
        <v>0</v>
      </c>
      <c r="H307" s="82"/>
      <c r="I307" s="84"/>
      <c r="J307" s="168">
        <f>IFERROR(I307*100/H307, 0)</f>
        <v>0</v>
      </c>
      <c r="K307" s="98"/>
      <c r="L307" s="82"/>
      <c r="M307" s="168">
        <f>IFERROR(L307*100/K307, 0)</f>
        <v>0</v>
      </c>
      <c r="N307" s="98"/>
      <c r="O307" s="82"/>
      <c r="P307" s="168">
        <f>IFERROR(O307*100/N307, 0)</f>
        <v>0</v>
      </c>
      <c r="Q307" s="98"/>
      <c r="R307" s="82"/>
      <c r="S307" s="170">
        <f>IFERROR(R307*100/Q307, 0)</f>
        <v>0</v>
      </c>
    </row>
    <row r="308" spans="1:31" ht="25.5">
      <c r="A308" s="87" t="s">
        <v>177</v>
      </c>
      <c r="B308" s="171"/>
      <c r="C308" s="171"/>
      <c r="D308" s="92">
        <f t="shared" ref="D308:D312" si="74">IFERROR(C308*100/B308, 0)</f>
        <v>0</v>
      </c>
      <c r="E308" s="70"/>
      <c r="F308" s="72"/>
      <c r="G308" s="92">
        <f t="shared" ref="G308:G312" si="75">IFERROR(F308*100/E308, 0)</f>
        <v>0</v>
      </c>
      <c r="H308" s="70"/>
      <c r="I308" s="72"/>
      <c r="J308" s="92">
        <f t="shared" ref="J308:J312" si="76">IFERROR(I308*100/H308, 0)</f>
        <v>0</v>
      </c>
      <c r="K308" s="100"/>
      <c r="L308" s="70"/>
      <c r="M308" s="92">
        <f t="shared" ref="M308:M312" si="77">IFERROR(L308*100/K308, 0)</f>
        <v>0</v>
      </c>
      <c r="N308" s="100"/>
      <c r="O308" s="70"/>
      <c r="P308" s="92">
        <f t="shared" ref="P308:P312" si="78">IFERROR(O308*100/N308, 0)</f>
        <v>0</v>
      </c>
      <c r="Q308" s="100"/>
      <c r="R308" s="70"/>
      <c r="S308" s="172">
        <f t="shared" ref="S308:S312" si="79">IFERROR(R308*100/Q308, 0)</f>
        <v>0</v>
      </c>
    </row>
    <row r="309" spans="1:31" ht="25.5">
      <c r="A309" s="87" t="s">
        <v>178</v>
      </c>
      <c r="B309" s="171"/>
      <c r="C309" s="171"/>
      <c r="D309" s="92">
        <f t="shared" si="74"/>
        <v>0</v>
      </c>
      <c r="E309" s="70"/>
      <c r="F309" s="72"/>
      <c r="G309" s="92">
        <f t="shared" si="75"/>
        <v>0</v>
      </c>
      <c r="H309" s="70"/>
      <c r="I309" s="72"/>
      <c r="J309" s="92">
        <f t="shared" si="76"/>
        <v>0</v>
      </c>
      <c r="K309" s="100"/>
      <c r="L309" s="70"/>
      <c r="M309" s="92">
        <f t="shared" si="77"/>
        <v>0</v>
      </c>
      <c r="N309" s="100"/>
      <c r="O309" s="70"/>
      <c r="P309" s="92">
        <f t="shared" si="78"/>
        <v>0</v>
      </c>
      <c r="Q309" s="100"/>
      <c r="R309" s="70"/>
      <c r="S309" s="172">
        <f t="shared" si="79"/>
        <v>0</v>
      </c>
    </row>
    <row r="310" spans="1:31" ht="25.5">
      <c r="A310" s="89" t="s">
        <v>179</v>
      </c>
      <c r="B310" s="173"/>
      <c r="C310" s="173"/>
      <c r="D310" s="92">
        <f t="shared" si="74"/>
        <v>0</v>
      </c>
      <c r="E310" s="101"/>
      <c r="F310" s="102"/>
      <c r="G310" s="92">
        <f t="shared" si="75"/>
        <v>0</v>
      </c>
      <c r="H310" s="101"/>
      <c r="I310" s="102"/>
      <c r="J310" s="92">
        <f t="shared" si="76"/>
        <v>0</v>
      </c>
      <c r="K310" s="101"/>
      <c r="L310" s="101"/>
      <c r="M310" s="92">
        <f t="shared" si="77"/>
        <v>0</v>
      </c>
      <c r="N310" s="101"/>
      <c r="O310" s="101"/>
      <c r="P310" s="92">
        <f t="shared" si="78"/>
        <v>0</v>
      </c>
      <c r="Q310" s="101"/>
      <c r="R310" s="101"/>
      <c r="S310" s="172">
        <f t="shared" si="79"/>
        <v>0</v>
      </c>
    </row>
    <row r="311" spans="1:31" ht="25.5">
      <c r="A311" s="89" t="s">
        <v>180</v>
      </c>
      <c r="B311" s="173"/>
      <c r="C311" s="173"/>
      <c r="D311" s="92">
        <f t="shared" si="74"/>
        <v>0</v>
      </c>
      <c r="E311" s="101"/>
      <c r="F311" s="102"/>
      <c r="G311" s="92">
        <f t="shared" si="75"/>
        <v>0</v>
      </c>
      <c r="H311" s="101"/>
      <c r="I311" s="102"/>
      <c r="J311" s="92">
        <f t="shared" si="76"/>
        <v>0</v>
      </c>
      <c r="K311" s="101"/>
      <c r="L311" s="101"/>
      <c r="M311" s="92">
        <f t="shared" si="77"/>
        <v>0</v>
      </c>
      <c r="N311" s="101"/>
      <c r="O311" s="101"/>
      <c r="P311" s="92">
        <f t="shared" si="78"/>
        <v>0</v>
      </c>
      <c r="Q311" s="101"/>
      <c r="R311" s="101"/>
      <c r="S311" s="172">
        <f t="shared" si="79"/>
        <v>0</v>
      </c>
    </row>
    <row r="312" spans="1:31" ht="25.5">
      <c r="A312" s="51" t="s">
        <v>181</v>
      </c>
      <c r="B312" s="176"/>
      <c r="C312" s="176"/>
      <c r="D312" s="175">
        <f t="shared" si="74"/>
        <v>0</v>
      </c>
      <c r="E312" s="174"/>
      <c r="F312" s="177"/>
      <c r="G312" s="175">
        <f t="shared" si="75"/>
        <v>0</v>
      </c>
      <c r="H312" s="174"/>
      <c r="I312" s="177"/>
      <c r="J312" s="175">
        <f t="shared" si="76"/>
        <v>0</v>
      </c>
      <c r="K312" s="174"/>
      <c r="L312" s="174"/>
      <c r="M312" s="175">
        <f t="shared" si="77"/>
        <v>0</v>
      </c>
      <c r="N312" s="174"/>
      <c r="O312" s="174"/>
      <c r="P312" s="175">
        <f t="shared" si="78"/>
        <v>0</v>
      </c>
      <c r="Q312" s="174"/>
      <c r="R312" s="174"/>
      <c r="S312" s="178">
        <f t="shared" si="79"/>
        <v>0</v>
      </c>
    </row>
    <row r="313" spans="1:31">
      <c r="A313" s="179"/>
      <c r="B313" s="96"/>
      <c r="C313" s="180"/>
      <c r="D313" s="96"/>
      <c r="E313" s="96"/>
      <c r="F313" s="96"/>
      <c r="G313" s="96"/>
      <c r="H313" s="96"/>
      <c r="I313" s="96"/>
      <c r="J313" s="96"/>
      <c r="K313" s="96"/>
      <c r="L313" s="96"/>
      <c r="M313" s="96"/>
      <c r="N313" s="96"/>
      <c r="O313" s="96"/>
      <c r="P313" s="96"/>
      <c r="Q313" s="96"/>
      <c r="R313" s="96"/>
      <c r="S313" s="96"/>
      <c r="T313" s="96"/>
      <c r="U313" s="96"/>
      <c r="V313" s="96"/>
      <c r="W313" s="96"/>
      <c r="X313" s="96"/>
      <c r="Y313" s="96"/>
    </row>
    <row r="314" spans="1:31" s="141" customFormat="1">
      <c r="A314" s="277" t="s">
        <v>134</v>
      </c>
      <c r="B314" s="277"/>
      <c r="C314" s="277"/>
      <c r="D314" s="277"/>
      <c r="E314" s="277"/>
      <c r="F314" s="277"/>
      <c r="G314" s="277"/>
      <c r="H314" s="277"/>
      <c r="I314" s="277"/>
      <c r="J314" s="277"/>
      <c r="K314" s="277"/>
      <c r="L314" s="277"/>
      <c r="M314" s="277"/>
      <c r="N314" s="277"/>
      <c r="O314" s="277"/>
      <c r="P314" s="277"/>
      <c r="Q314" s="277"/>
      <c r="R314" s="277"/>
      <c r="S314" s="277"/>
      <c r="T314" s="277"/>
      <c r="U314" s="277"/>
      <c r="V314" s="277"/>
      <c r="W314" s="277"/>
      <c r="X314" s="277"/>
      <c r="Y314" s="277"/>
      <c r="Z314" s="277"/>
      <c r="AA314" s="277"/>
      <c r="AB314" s="277"/>
      <c r="AC314" s="277"/>
      <c r="AD314" s="277"/>
      <c r="AE314" s="277"/>
    </row>
    <row r="315" spans="1:31" s="141" customFormat="1">
      <c r="A315" s="278" t="s">
        <v>135</v>
      </c>
      <c r="B315" s="278"/>
      <c r="C315" s="278"/>
      <c r="D315" s="278"/>
      <c r="E315" s="278"/>
      <c r="F315" s="278"/>
      <c r="G315" s="278"/>
      <c r="H315" s="278"/>
      <c r="I315" s="278"/>
      <c r="J315" s="278"/>
      <c r="K315" s="278"/>
      <c r="L315" s="278"/>
      <c r="M315" s="278"/>
      <c r="N315" s="278"/>
      <c r="O315" s="278"/>
      <c r="P315" s="278"/>
      <c r="Q315" s="278"/>
      <c r="R315" s="278"/>
      <c r="S315" s="278"/>
      <c r="T315" s="278"/>
      <c r="U315" s="278"/>
      <c r="V315" s="278"/>
      <c r="W315" s="278"/>
      <c r="X315" s="278"/>
      <c r="Y315" s="278"/>
      <c r="Z315" s="278"/>
      <c r="AA315" s="278"/>
      <c r="AB315" s="278"/>
      <c r="AC315" s="278"/>
      <c r="AD315" s="278"/>
      <c r="AE315" s="278"/>
    </row>
    <row r="316" spans="1:31">
      <c r="A316" s="13"/>
      <c r="B316" s="96"/>
      <c r="C316" s="96"/>
      <c r="D316" s="96"/>
      <c r="E316" s="96"/>
      <c r="F316" s="96"/>
      <c r="G316" s="96"/>
      <c r="H316" s="96"/>
      <c r="I316" s="96"/>
      <c r="J316" s="96"/>
      <c r="K316" s="96"/>
      <c r="L316" s="96"/>
      <c r="M316" s="96"/>
      <c r="N316" s="96"/>
      <c r="O316" s="96"/>
    </row>
    <row r="317" spans="1:31">
      <c r="A317" s="13"/>
      <c r="B317" s="183"/>
      <c r="C317" s="183"/>
    </row>
    <row r="318" spans="1:31" ht="15">
      <c r="B318" s="217" t="s">
        <v>30</v>
      </c>
      <c r="C318" s="217" t="s">
        <v>31</v>
      </c>
      <c r="L318" s="218" t="s">
        <v>182</v>
      </c>
      <c r="M318" s="184"/>
    </row>
    <row r="319" spans="1:31">
      <c r="A319" s="164" t="s">
        <v>183</v>
      </c>
      <c r="B319" s="181"/>
      <c r="C319" s="182"/>
      <c r="F319" s="279" t="s">
        <v>184</v>
      </c>
      <c r="G319" s="280"/>
      <c r="H319" s="280"/>
      <c r="I319" s="280"/>
      <c r="J319" s="280"/>
      <c r="K319" s="281"/>
      <c r="L319" s="185"/>
      <c r="M319" s="180"/>
    </row>
    <row r="320" spans="1:31">
      <c r="A320" s="13"/>
      <c r="B320" s="183"/>
      <c r="C320" s="183"/>
    </row>
    <row r="321" spans="1:22">
      <c r="A321" s="13"/>
      <c r="B321" s="183"/>
      <c r="C321" s="183"/>
    </row>
    <row r="322" spans="1:22" ht="16.5" customHeight="1">
      <c r="A322" s="275" t="s">
        <v>174</v>
      </c>
      <c r="B322" s="275"/>
      <c r="C322" s="275"/>
      <c r="D322" s="275"/>
      <c r="E322" s="275"/>
      <c r="F322" s="275"/>
      <c r="G322" s="275"/>
      <c r="H322" s="275"/>
      <c r="I322" s="275"/>
      <c r="J322" s="275"/>
      <c r="K322" s="275"/>
      <c r="L322" s="275"/>
      <c r="M322" s="275"/>
    </row>
    <row r="323" spans="1:22" ht="29.25" customHeight="1">
      <c r="A323" s="210" t="s">
        <v>185</v>
      </c>
      <c r="B323" s="258" t="s">
        <v>186</v>
      </c>
      <c r="C323" s="258"/>
      <c r="D323" s="258"/>
      <c r="E323" s="258"/>
      <c r="F323" s="258" t="s">
        <v>187</v>
      </c>
      <c r="G323" s="258"/>
      <c r="H323" s="258"/>
      <c r="I323" s="276" t="s">
        <v>188</v>
      </c>
      <c r="J323" s="276"/>
      <c r="K323" s="276" t="s">
        <v>189</v>
      </c>
      <c r="L323" s="276"/>
      <c r="M323" s="276"/>
    </row>
    <row r="324" spans="1:22">
      <c r="A324" s="7"/>
      <c r="B324" s="265"/>
      <c r="C324" s="265"/>
      <c r="D324" s="265"/>
      <c r="E324" s="265"/>
      <c r="F324" s="269"/>
      <c r="G324" s="270"/>
      <c r="H324" s="271"/>
      <c r="I324" s="265"/>
      <c r="J324" s="265"/>
      <c r="K324" s="265"/>
      <c r="L324" s="265"/>
      <c r="M324" s="266"/>
    </row>
    <row r="325" spans="1:22">
      <c r="A325" s="47"/>
      <c r="B325" s="267"/>
      <c r="C325" s="267"/>
      <c r="D325" s="267"/>
      <c r="E325" s="267"/>
      <c r="F325" s="272"/>
      <c r="G325" s="273"/>
      <c r="H325" s="274"/>
      <c r="I325" s="267"/>
      <c r="J325" s="267"/>
      <c r="K325" s="267"/>
      <c r="L325" s="267"/>
      <c r="M325" s="268"/>
    </row>
    <row r="326" spans="1:22">
      <c r="A326" s="47"/>
      <c r="B326" s="267"/>
      <c r="C326" s="267"/>
      <c r="D326" s="267"/>
      <c r="E326" s="267"/>
      <c r="F326" s="272"/>
      <c r="G326" s="273"/>
      <c r="H326" s="274"/>
      <c r="I326" s="267"/>
      <c r="J326" s="267"/>
      <c r="K326" s="267"/>
      <c r="L326" s="267"/>
      <c r="M326" s="268"/>
    </row>
    <row r="327" spans="1:22">
      <c r="A327" s="47"/>
      <c r="B327" s="267"/>
      <c r="C327" s="267"/>
      <c r="D327" s="267"/>
      <c r="E327" s="267"/>
      <c r="F327" s="272"/>
      <c r="G327" s="273"/>
      <c r="H327" s="274"/>
      <c r="I327" s="267"/>
      <c r="J327" s="267"/>
      <c r="K327" s="267"/>
      <c r="L327" s="267"/>
      <c r="M327" s="268"/>
    </row>
    <row r="328" spans="1:22">
      <c r="A328" s="47"/>
      <c r="B328" s="267"/>
      <c r="C328" s="267"/>
      <c r="D328" s="267"/>
      <c r="E328" s="267"/>
      <c r="F328" s="272"/>
      <c r="G328" s="273"/>
      <c r="H328" s="274"/>
      <c r="I328" s="267"/>
      <c r="J328" s="267"/>
      <c r="K328" s="267"/>
      <c r="L328" s="267"/>
      <c r="M328" s="268"/>
    </row>
    <row r="329" spans="1:22">
      <c r="A329" s="10"/>
      <c r="B329" s="314"/>
      <c r="C329" s="314"/>
      <c r="D329" s="314"/>
      <c r="E329" s="314"/>
      <c r="F329" s="317"/>
      <c r="G329" s="318"/>
      <c r="H329" s="319"/>
      <c r="I329" s="314"/>
      <c r="J329" s="314"/>
      <c r="K329" s="314"/>
      <c r="L329" s="314"/>
      <c r="M329" s="316"/>
    </row>
    <row r="330" spans="1:22">
      <c r="A330" s="320" t="s">
        <v>190</v>
      </c>
      <c r="B330" s="320"/>
      <c r="C330" s="320"/>
      <c r="D330" s="320"/>
      <c r="E330" s="320"/>
      <c r="F330" s="320"/>
      <c r="G330" s="320"/>
      <c r="H330" s="320"/>
      <c r="I330" s="320"/>
      <c r="J330" s="320"/>
      <c r="K330" s="320"/>
      <c r="L330" s="320"/>
      <c r="M330" s="320"/>
      <c r="N330" s="320"/>
      <c r="O330" s="320"/>
      <c r="P330" s="320"/>
      <c r="Q330" s="320"/>
      <c r="R330" s="320"/>
      <c r="S330" s="320"/>
      <c r="T330" s="320"/>
      <c r="U330" s="320"/>
      <c r="V330" s="320"/>
    </row>
    <row r="331" spans="1:22">
      <c r="A331" s="186"/>
      <c r="B331" s="186"/>
      <c r="C331" s="186"/>
      <c r="D331" s="186"/>
      <c r="E331" s="186"/>
      <c r="F331" s="186"/>
      <c r="G331" s="186"/>
      <c r="H331" s="186"/>
      <c r="I331" s="186"/>
      <c r="J331" s="186"/>
      <c r="K331" s="186"/>
      <c r="L331" s="186"/>
      <c r="M331" s="186"/>
      <c r="N331" s="186"/>
      <c r="O331" s="186"/>
      <c r="P331" s="186"/>
      <c r="Q331" s="186"/>
      <c r="R331" s="186"/>
      <c r="S331" s="186"/>
      <c r="T331" s="186"/>
      <c r="U331" s="186"/>
      <c r="V331" s="186"/>
    </row>
    <row r="332" spans="1:22">
      <c r="A332" s="146"/>
      <c r="B332" s="209" t="s">
        <v>30</v>
      </c>
      <c r="C332" s="209" t="s">
        <v>31</v>
      </c>
    </row>
    <row r="333" spans="1:22">
      <c r="A333" s="97" t="s">
        <v>191</v>
      </c>
      <c r="B333" s="142"/>
      <c r="C333" s="143"/>
    </row>
    <row r="334" spans="1:22" ht="25.5">
      <c r="A334" s="87" t="s">
        <v>192</v>
      </c>
      <c r="B334" s="187"/>
      <c r="C334" s="188"/>
    </row>
    <row r="335" spans="1:22" ht="25.5">
      <c r="A335" s="89" t="s">
        <v>193</v>
      </c>
      <c r="B335" s="187"/>
      <c r="C335" s="188"/>
    </row>
    <row r="336" spans="1:22" ht="25.5">
      <c r="A336" s="89" t="s">
        <v>194</v>
      </c>
      <c r="B336" s="187"/>
      <c r="C336" s="188"/>
    </row>
    <row r="337" spans="1:25">
      <c r="A337" s="89" t="s">
        <v>195</v>
      </c>
      <c r="B337" s="187"/>
      <c r="C337" s="188"/>
    </row>
    <row r="338" spans="1:25">
      <c r="A338" s="89" t="s">
        <v>196</v>
      </c>
      <c r="B338" s="187"/>
      <c r="C338" s="188"/>
    </row>
    <row r="339" spans="1:25" ht="38.25">
      <c r="A339" s="51" t="s">
        <v>197</v>
      </c>
      <c r="B339" s="144"/>
      <c r="C339" s="145"/>
    </row>
    <row r="340" spans="1:25">
      <c r="A340" s="13"/>
      <c r="B340" s="183"/>
      <c r="C340" s="183"/>
    </row>
    <row r="341" spans="1:25" s="141" customFormat="1">
      <c r="A341" s="189" t="s">
        <v>198</v>
      </c>
    </row>
    <row r="342" spans="1:25" s="141" customFormat="1" ht="37.5" customHeight="1">
      <c r="A342" s="315" t="s">
        <v>199</v>
      </c>
      <c r="B342" s="315"/>
      <c r="C342" s="315"/>
      <c r="D342" s="315"/>
      <c r="E342" s="315"/>
      <c r="F342" s="315"/>
      <c r="G342" s="315"/>
      <c r="H342" s="315"/>
      <c r="I342" s="315"/>
      <c r="J342" s="315"/>
      <c r="K342" s="315"/>
      <c r="L342" s="315"/>
      <c r="M342" s="315"/>
      <c r="N342" s="315"/>
      <c r="O342" s="315"/>
      <c r="P342" s="315"/>
      <c r="Q342" s="315"/>
      <c r="R342" s="315"/>
      <c r="S342" s="315"/>
      <c r="T342" s="189"/>
      <c r="U342" s="189"/>
      <c r="V342" s="189"/>
      <c r="W342" s="189"/>
      <c r="X342" s="189"/>
      <c r="Y342" s="189"/>
    </row>
  </sheetData>
  <mergeCells count="369">
    <mergeCell ref="A162:S162"/>
    <mergeCell ref="A163:S163"/>
    <mergeCell ref="A136:S136"/>
    <mergeCell ref="A137:S137"/>
    <mergeCell ref="A139:M139"/>
    <mergeCell ref="L166:M167"/>
    <mergeCell ref="A165:M165"/>
    <mergeCell ref="N39:S39"/>
    <mergeCell ref="B33:G33"/>
    <mergeCell ref="H33:M33"/>
    <mergeCell ref="N33:S33"/>
    <mergeCell ref="H81:J81"/>
    <mergeCell ref="E82:G82"/>
    <mergeCell ref="H82:J82"/>
    <mergeCell ref="E95:G95"/>
    <mergeCell ref="E96:G96"/>
    <mergeCell ref="H95:J95"/>
    <mergeCell ref="A126:S126"/>
    <mergeCell ref="A108:S108"/>
    <mergeCell ref="S48:S49"/>
    <mergeCell ref="A46:A49"/>
    <mergeCell ref="B47:G47"/>
    <mergeCell ref="H47:M47"/>
    <mergeCell ref="N47:S47"/>
    <mergeCell ref="R34:R35"/>
    <mergeCell ref="S34:S35"/>
    <mergeCell ref="Q34:Q35"/>
    <mergeCell ref="E27:E28"/>
    <mergeCell ref="F27:F28"/>
    <mergeCell ref="A26:A27"/>
    <mergeCell ref="B34:B35"/>
    <mergeCell ref="H34:H35"/>
    <mergeCell ref="B40:B41"/>
    <mergeCell ref="B27:B28"/>
    <mergeCell ref="O40:P40"/>
    <mergeCell ref="N34:N35"/>
    <mergeCell ref="N40:N41"/>
    <mergeCell ref="M27:M28"/>
    <mergeCell ref="A6:S6"/>
    <mergeCell ref="B7:G7"/>
    <mergeCell ref="H7:M7"/>
    <mergeCell ref="N7:S7"/>
    <mergeCell ref="B13:G13"/>
    <mergeCell ref="H13:M13"/>
    <mergeCell ref="N13:S13"/>
    <mergeCell ref="R21:R22"/>
    <mergeCell ref="O21:P21"/>
    <mergeCell ref="L21:L22"/>
    <mergeCell ref="Q21:Q22"/>
    <mergeCell ref="N21:N22"/>
    <mergeCell ref="M21:M22"/>
    <mergeCell ref="I21:J21"/>
    <mergeCell ref="C21:D21"/>
    <mergeCell ref="A13:A14"/>
    <mergeCell ref="A20:A21"/>
    <mergeCell ref="L8:L9"/>
    <mergeCell ref="R8:R9"/>
    <mergeCell ref="S8:S9"/>
    <mergeCell ref="Q8:Q9"/>
    <mergeCell ref="O8:P8"/>
    <mergeCell ref="G14:G15"/>
    <mergeCell ref="C8:D8"/>
    <mergeCell ref="L48:L49"/>
    <mergeCell ref="M48:M49"/>
    <mergeCell ref="I27:J27"/>
    <mergeCell ref="L27:L28"/>
    <mergeCell ref="S40:S41"/>
    <mergeCell ref="R48:R49"/>
    <mergeCell ref="Q40:Q41"/>
    <mergeCell ref="R40:R41"/>
    <mergeCell ref="H40:H41"/>
    <mergeCell ref="C27:D27"/>
    <mergeCell ref="C34:D34"/>
    <mergeCell ref="G40:G41"/>
    <mergeCell ref="C40:D40"/>
    <mergeCell ref="I40:J40"/>
    <mergeCell ref="K27:K28"/>
    <mergeCell ref="L40:L41"/>
    <mergeCell ref="M40:M41"/>
    <mergeCell ref="O34:P34"/>
    <mergeCell ref="C14:D14"/>
    <mergeCell ref="I8:J8"/>
    <mergeCell ref="I14:J14"/>
    <mergeCell ref="S21:S22"/>
    <mergeCell ref="D4:H4"/>
    <mergeCell ref="I4:S4"/>
    <mergeCell ref="B8:B9"/>
    <mergeCell ref="E14:E15"/>
    <mergeCell ref="F14:F15"/>
    <mergeCell ref="K14:K15"/>
    <mergeCell ref="B14:B15"/>
    <mergeCell ref="B20:G20"/>
    <mergeCell ref="H20:M20"/>
    <mergeCell ref="N20:S20"/>
    <mergeCell ref="A19:S19"/>
    <mergeCell ref="A7:A8"/>
    <mergeCell ref="M8:M9"/>
    <mergeCell ref="H8:H9"/>
    <mergeCell ref="G8:G9"/>
    <mergeCell ref="E8:E9"/>
    <mergeCell ref="F8:F9"/>
    <mergeCell ref="K8:K9"/>
    <mergeCell ref="N8:N9"/>
    <mergeCell ref="H21:H22"/>
    <mergeCell ref="B61:C61"/>
    <mergeCell ref="D61:D62"/>
    <mergeCell ref="A71:S71"/>
    <mergeCell ref="A110:M110"/>
    <mergeCell ref="H96:J96"/>
    <mergeCell ref="O48:P48"/>
    <mergeCell ref="E81:G81"/>
    <mergeCell ref="K48:K49"/>
    <mergeCell ref="H48:H49"/>
    <mergeCell ref="E48:E49"/>
    <mergeCell ref="N95:P96"/>
    <mergeCell ref="K95:M96"/>
    <mergeCell ref="N81:P82"/>
    <mergeCell ref="K72:M73"/>
    <mergeCell ref="B81:D82"/>
    <mergeCell ref="B72:D73"/>
    <mergeCell ref="E72:G72"/>
    <mergeCell ref="B95:D96"/>
    <mergeCell ref="Q95:S96"/>
    <mergeCell ref="Q81:S82"/>
    <mergeCell ref="A79:Y79"/>
    <mergeCell ref="A81:A83"/>
    <mergeCell ref="H73:J73"/>
    <mergeCell ref="N72:P73"/>
    <mergeCell ref="A233:A235"/>
    <mergeCell ref="A166:A168"/>
    <mergeCell ref="B166:C167"/>
    <mergeCell ref="H166:I167"/>
    <mergeCell ref="I195:J195"/>
    <mergeCell ref="E193:J193"/>
    <mergeCell ref="B193:D194"/>
    <mergeCell ref="E194:G194"/>
    <mergeCell ref="H194:J194"/>
    <mergeCell ref="F167:G167"/>
    <mergeCell ref="F195:G195"/>
    <mergeCell ref="C195:D195"/>
    <mergeCell ref="J166:K167"/>
    <mergeCell ref="A192:S192"/>
    <mergeCell ref="A222:M222"/>
    <mergeCell ref="A216:S216"/>
    <mergeCell ref="A217:S217"/>
    <mergeCell ref="A218:S218"/>
    <mergeCell ref="A219:S219"/>
    <mergeCell ref="A220:S220"/>
    <mergeCell ref="L195:M195"/>
    <mergeCell ref="A223:A225"/>
    <mergeCell ref="D288:E288"/>
    <mergeCell ref="F288:G288"/>
    <mergeCell ref="A275:A277"/>
    <mergeCell ref="B275:G275"/>
    <mergeCell ref="A242:A244"/>
    <mergeCell ref="A288:A289"/>
    <mergeCell ref="A256:I256"/>
    <mergeCell ref="A257:I257"/>
    <mergeCell ref="A253:AB253"/>
    <mergeCell ref="A249:A251"/>
    <mergeCell ref="D249:G249"/>
    <mergeCell ref="B249:C250"/>
    <mergeCell ref="H249:I250"/>
    <mergeCell ref="J249:K250"/>
    <mergeCell ref="L249:M250"/>
    <mergeCell ref="D250:E250"/>
    <mergeCell ref="F250:G250"/>
    <mergeCell ref="A262:A265"/>
    <mergeCell ref="H275:M275"/>
    <mergeCell ref="N275:S275"/>
    <mergeCell ref="M276:M277"/>
    <mergeCell ref="Q276:Q277"/>
    <mergeCell ref="R276:R277"/>
    <mergeCell ref="S276:S277"/>
    <mergeCell ref="B329:E329"/>
    <mergeCell ref="I329:J329"/>
    <mergeCell ref="B326:E326"/>
    <mergeCell ref="I326:J326"/>
    <mergeCell ref="B327:E327"/>
    <mergeCell ref="I327:J327"/>
    <mergeCell ref="A342:S342"/>
    <mergeCell ref="K327:M327"/>
    <mergeCell ref="K328:M328"/>
    <mergeCell ref="K329:M329"/>
    <mergeCell ref="F327:H327"/>
    <mergeCell ref="F328:H328"/>
    <mergeCell ref="F329:H329"/>
    <mergeCell ref="A330:V330"/>
    <mergeCell ref="B328:E328"/>
    <mergeCell ref="I328:J328"/>
    <mergeCell ref="A140:A142"/>
    <mergeCell ref="H111:I112"/>
    <mergeCell ref="H230:I230"/>
    <mergeCell ref="D226:E226"/>
    <mergeCell ref="B230:C230"/>
    <mergeCell ref="D230:E230"/>
    <mergeCell ref="F130:G130"/>
    <mergeCell ref="J140:K141"/>
    <mergeCell ref="L140:M141"/>
    <mergeCell ref="A161:V161"/>
    <mergeCell ref="B140:C141"/>
    <mergeCell ref="O195:P195"/>
    <mergeCell ref="F226:G226"/>
    <mergeCell ref="D140:G140"/>
    <mergeCell ref="D167:E167"/>
    <mergeCell ref="F141:G141"/>
    <mergeCell ref="H140:I141"/>
    <mergeCell ref="D111:G111"/>
    <mergeCell ref="D112:E112"/>
    <mergeCell ref="B111:C112"/>
    <mergeCell ref="B129:C130"/>
    <mergeCell ref="D141:E141"/>
    <mergeCell ref="A129:A131"/>
    <mergeCell ref="H129:I130"/>
    <mergeCell ref="J129:K130"/>
    <mergeCell ref="L129:M130"/>
    <mergeCell ref="D129:G129"/>
    <mergeCell ref="D130:E130"/>
    <mergeCell ref="F112:G112"/>
    <mergeCell ref="J111:K112"/>
    <mergeCell ref="L111:M112"/>
    <mergeCell ref="G21:G22"/>
    <mergeCell ref="E21:E22"/>
    <mergeCell ref="F21:F22"/>
    <mergeCell ref="K21:K22"/>
    <mergeCell ref="B46:S46"/>
    <mergeCell ref="A44:S44"/>
    <mergeCell ref="Q48:Q49"/>
    <mergeCell ref="N48:N49"/>
    <mergeCell ref="B48:B49"/>
    <mergeCell ref="F48:F49"/>
    <mergeCell ref="A32:S32"/>
    <mergeCell ref="O27:P27"/>
    <mergeCell ref="Q27:Q28"/>
    <mergeCell ref="A33:A34"/>
    <mergeCell ref="A39:A40"/>
    <mergeCell ref="M34:M35"/>
    <mergeCell ref="R27:R28"/>
    <mergeCell ref="B21:B22"/>
    <mergeCell ref="E40:E41"/>
    <mergeCell ref="G34:G35"/>
    <mergeCell ref="C48:D48"/>
    <mergeCell ref="I48:J48"/>
    <mergeCell ref="K40:K41"/>
    <mergeCell ref="F40:F41"/>
    <mergeCell ref="E34:E35"/>
    <mergeCell ref="F34:F35"/>
    <mergeCell ref="K34:K35"/>
    <mergeCell ref="G27:G28"/>
    <mergeCell ref="I34:J34"/>
    <mergeCell ref="G48:G49"/>
    <mergeCell ref="H26:M26"/>
    <mergeCell ref="B39:G39"/>
    <mergeCell ref="H39:M39"/>
    <mergeCell ref="L34:L35"/>
    <mergeCell ref="H14:H15"/>
    <mergeCell ref="H27:H28"/>
    <mergeCell ref="S27:S28"/>
    <mergeCell ref="N27:N28"/>
    <mergeCell ref="S14:S15"/>
    <mergeCell ref="Q14:Q15"/>
    <mergeCell ref="O14:P14"/>
    <mergeCell ref="R14:R15"/>
    <mergeCell ref="N14:N15"/>
    <mergeCell ref="M14:M15"/>
    <mergeCell ref="L14:L15"/>
    <mergeCell ref="N26:S26"/>
    <mergeCell ref="C305:D305"/>
    <mergeCell ref="A303:A306"/>
    <mergeCell ref="F305:G305"/>
    <mergeCell ref="L305:M305"/>
    <mergeCell ref="Q72:S73"/>
    <mergeCell ref="R195:S195"/>
    <mergeCell ref="D166:G166"/>
    <mergeCell ref="A128:M128"/>
    <mergeCell ref="K81:M82"/>
    <mergeCell ref="H288:I288"/>
    <mergeCell ref="B288:C288"/>
    <mergeCell ref="J288:K288"/>
    <mergeCell ref="A193:A196"/>
    <mergeCell ref="F230:G230"/>
    <mergeCell ref="K193:M194"/>
    <mergeCell ref="N193:P194"/>
    <mergeCell ref="Q193:S194"/>
    <mergeCell ref="J230:K230"/>
    <mergeCell ref="L226:M226"/>
    <mergeCell ref="L230:M230"/>
    <mergeCell ref="B223:C224"/>
    <mergeCell ref="A72:A74"/>
    <mergeCell ref="E73:G73"/>
    <mergeCell ref="H72:J72"/>
    <mergeCell ref="K324:M324"/>
    <mergeCell ref="K325:M325"/>
    <mergeCell ref="K326:M326"/>
    <mergeCell ref="F324:H324"/>
    <mergeCell ref="F325:H325"/>
    <mergeCell ref="F326:H326"/>
    <mergeCell ref="A322:M322"/>
    <mergeCell ref="K323:M323"/>
    <mergeCell ref="A314:AE314"/>
    <mergeCell ref="A315:AE315"/>
    <mergeCell ref="B325:E325"/>
    <mergeCell ref="I325:J325"/>
    <mergeCell ref="F319:K319"/>
    <mergeCell ref="B323:E323"/>
    <mergeCell ref="I323:J323"/>
    <mergeCell ref="F323:H323"/>
    <mergeCell ref="B324:E324"/>
    <mergeCell ref="I324:J324"/>
    <mergeCell ref="A95:A97"/>
    <mergeCell ref="B233:C234"/>
    <mergeCell ref="H233:I234"/>
    <mergeCell ref="J233:K234"/>
    <mergeCell ref="L233:M234"/>
    <mergeCell ref="D234:E234"/>
    <mergeCell ref="F234:G234"/>
    <mergeCell ref="D233:G233"/>
    <mergeCell ref="B242:B243"/>
    <mergeCell ref="E242:E243"/>
    <mergeCell ref="C242:D242"/>
    <mergeCell ref="F242:F243"/>
    <mergeCell ref="G242:G243"/>
    <mergeCell ref="A232:M232"/>
    <mergeCell ref="A111:A113"/>
    <mergeCell ref="D224:E224"/>
    <mergeCell ref="F224:G224"/>
    <mergeCell ref="H223:I224"/>
    <mergeCell ref="J223:K224"/>
    <mergeCell ref="L223:M224"/>
    <mergeCell ref="D223:G223"/>
    <mergeCell ref="B226:C226"/>
    <mergeCell ref="H226:I226"/>
    <mergeCell ref="J226:K226"/>
    <mergeCell ref="H263:M263"/>
    <mergeCell ref="N263:S263"/>
    <mergeCell ref="H262:S262"/>
    <mergeCell ref="E264:E265"/>
    <mergeCell ref="F264:F265"/>
    <mergeCell ref="G264:G265"/>
    <mergeCell ref="K264:K265"/>
    <mergeCell ref="L264:L265"/>
    <mergeCell ref="M264:M265"/>
    <mergeCell ref="Q264:Q265"/>
    <mergeCell ref="R264:R265"/>
    <mergeCell ref="S264:S265"/>
    <mergeCell ref="A298:K298"/>
    <mergeCell ref="A302:S302"/>
    <mergeCell ref="A2:S2"/>
    <mergeCell ref="H299:I299"/>
    <mergeCell ref="J299:K299"/>
    <mergeCell ref="I305:J305"/>
    <mergeCell ref="O305:P305"/>
    <mergeCell ref="R305:S305"/>
    <mergeCell ref="B303:D304"/>
    <mergeCell ref="K303:M304"/>
    <mergeCell ref="N303:P304"/>
    <mergeCell ref="Q303:S304"/>
    <mergeCell ref="E303:J303"/>
    <mergeCell ref="E304:G304"/>
    <mergeCell ref="H304:J304"/>
    <mergeCell ref="B299:C299"/>
    <mergeCell ref="F299:G299"/>
    <mergeCell ref="D299:E299"/>
    <mergeCell ref="E276:E277"/>
    <mergeCell ref="F276:F277"/>
    <mergeCell ref="G276:G277"/>
    <mergeCell ref="K276:K277"/>
    <mergeCell ref="L276:L277"/>
    <mergeCell ref="B262:G263"/>
  </mergeCells>
  <dataValidations count="11">
    <dataValidation type="custom" allowBlank="1" showInputMessage="1" showErrorMessage="1" sqref="P45:V45">
      <formula1>#REF!+#REF!+#REF!+B45+I45</formula1>
    </dataValidation>
    <dataValidation type="whole" showInputMessage="1" showErrorMessage="1" errorTitle="Validar" error="Se debe declarar valores numéricos que estén en el rango de 0 a 99999999_x000a__x000a_Es obligatorio declarar el número de profesores que laboran en la institución._x000a_" sqref="E75">
      <formula1>1</formula1>
      <formula2>999999</formula2>
    </dataValidation>
    <dataValidation type="whole" allowBlank="1" showInputMessage="1" showErrorMessage="1" errorTitle="Validar" error="Se debe declarar valores numéricos que estén en el rango de 0 a 99999999" sqref="B278:E285 N266:Q274 B266:E273 H266:K274 H278:K285 N278:Q285">
      <formula1>0</formula1>
      <formula2>999999</formula2>
    </dataValidation>
    <dataValidation type="whole" showInputMessage="1" showErrorMessage="1" errorTitle="Validar" error="Se debe declarar valores numéricos que estén en el rango de 0 a 99999999" sqref="B45:O45 H94:I94 B75:D76 N231 K75:L76 F75:F76 E76 D77 V94:W94 B115:B125 H115:H125 D115:D125 L307:L309 E307:E309 H227:H229 D227:D229 J231 P231 B231 D231 H231 F231 B227:B229 B94:C94 K84:L94 N75:O76 Q75:R76 B18:V18 F115:F124 J115:J125 L115:L125 J227:J229 L227:L229 H307:H309 O307:O309 R307:R309 H42:M43 B50:S57 E84:F94 N84:O94 Q84:R93 Z94:AA94 B226:M226">
      <formula1>0</formula1>
      <formula2>999999</formula2>
    </dataValidation>
    <dataValidation type="decimal" allowBlank="1" showInputMessage="1" showErrorMessage="1" errorTitle="Validar" error="Se debe declarar valores numéricos que estén en el rango de 0 a 99999999" sqref="F191 H213:H215 E213:E215 L209:L215 C209:C215 R201:R204 L201:L204 C201:C204 L169:L191 E193 O209:O215 K193 O201:O204 R209:R215 N193 Q193 N191 D169:D191 J169:J191 B169:B191 H169:H191 F209:F212">
      <formula1>0</formula1>
      <formula2>999999.999999</formula2>
    </dataValidation>
    <dataValidation type="custom" allowBlank="1" showInputMessage="1" showErrorMessage="1" sqref="Q30:S30 N29:P30">
      <formula1>#REF!+#REF!+#REF!+#REF!+#REF!</formula1>
    </dataValidation>
    <dataValidation type="whole" showErrorMessage="1" errorTitle="Validar" error="Se debe declarar valores numéricos que estén en el rango de 0 a 99999999" promptTitle="Valor" sqref="B31:AE31 B12:AE12 B10:S11 B16:M17 B25:V25 B23:S24 B29:M30 B36:S38 B42:G43">
      <formula1>0</formula1>
      <formula2>9999999</formula2>
    </dataValidation>
    <dataValidation type="custom" allowBlank="1" showInputMessage="1" showErrorMessage="1" sqref="AD18:AE18">
      <formula1>#REF!+#REF!+#REF!+I18+T18</formula1>
    </dataValidation>
    <dataValidation type="custom" allowBlank="1" showInputMessage="1" showErrorMessage="1" sqref="W18:Y18">
      <formula1>#REF!+#REF!+#REF!+B18+N18</formula1>
    </dataValidation>
    <dataValidation type="custom" allowBlank="1" showInputMessage="1" showErrorMessage="1" sqref="Z18:AC18">
      <formula1>#REF!+#REF!+#REF!+D18+P18</formula1>
    </dataValidation>
    <dataValidation type="whole" showInputMessage="1" showErrorMessage="1" errorTitle="Validar" error="Se debe declarar valores numéricos que estén en el rango de 0 a 99999999" sqref="B236:M238">
      <formula1>0</formula1>
      <formula2>9999999</formula2>
    </dataValidation>
  </dataValidations>
  <printOptions horizontalCentered="1"/>
  <pageMargins left="0.55118110236220474" right="0.47244094488188981" top="0.47244094488188981" bottom="0.43307086614173229" header="0.31496062992125984" footer="0.31496062992125984"/>
  <pageSetup scale="59" fitToHeight="10" orientation="landscape" r:id="rId1"/>
  <headerFooter>
    <oddFooter>Página &amp;P de &amp;F</oddFooter>
  </headerFooter>
  <rowBreaks count="10" manualBreakCount="10">
    <brk id="45" max="18" man="1"/>
    <brk id="80" max="18" man="1"/>
    <brk id="109" max="18" man="1"/>
    <brk id="138" max="18" man="1"/>
    <brk id="163" max="18" man="1"/>
    <brk id="191" max="18" man="1"/>
    <brk id="221" max="18" man="1"/>
    <brk id="257" max="18" man="1"/>
    <brk id="286" max="18" man="1"/>
    <brk id="315" max="18"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FormatoInstitucional</vt:lpstr>
      <vt:lpstr>FormatoInstitucional!Área_de_impresión</vt:lpstr>
      <vt:lpstr>FormatoInstitucional!Títulos_a_imprimir</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Sergio Pascual Conde Maldonado</dc:creator>
  <cp:keywords/>
  <dc:description/>
  <cp:lastModifiedBy>USUARIO</cp:lastModifiedBy>
  <cp:revision/>
  <cp:lastPrinted>2019-07-30T23:26:24Z</cp:lastPrinted>
  <dcterms:created xsi:type="dcterms:W3CDTF">2011-05-04T15:11:54Z</dcterms:created>
  <dcterms:modified xsi:type="dcterms:W3CDTF">2019-09-09T20:56:46Z</dcterms:modified>
  <cp:category/>
  <cp:contentStatus/>
</cp:coreProperties>
</file>